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8688"/>
  </bookViews>
  <sheets>
    <sheet name="IV 1" sheetId="2" r:id="rId1"/>
    <sheet name="IV 2" sheetId="4" r:id="rId2"/>
    <sheet name="IV 3" sheetId="7" r:id="rId3"/>
    <sheet name="IV4" sheetId="8" state="hidden" r:id="rId4"/>
    <sheet name="IV 4" sheetId="9" r:id="rId5"/>
    <sheet name="IV 5" sheetId="13" r:id="rId6"/>
    <sheet name="IV6" sheetId="15" r:id="rId7"/>
    <sheet name="III 1" sheetId="1" r:id="rId8"/>
    <sheet name="III 2" sheetId="5" r:id="rId9"/>
    <sheet name="III 3" sheetId="3" r:id="rId10"/>
  </sheets>
  <definedNames>
    <definedName name="_xlnm.Print_Area" localSheetId="7">'III 1'!$A$1:$R$38</definedName>
    <definedName name="_xlnm.Print_Area" localSheetId="8">'III 2'!$A$1:$R$39</definedName>
    <definedName name="_xlnm.Print_Area" localSheetId="9">'III 3'!$A$1:$R$40</definedName>
    <definedName name="_xlnm.Print_Area" localSheetId="0">'IV 1'!$A$1:$V$44</definedName>
    <definedName name="_xlnm.Print_Area" localSheetId="1">'IV 2'!$A$1:$V$43</definedName>
    <definedName name="_xlnm.Print_Area" localSheetId="2">'IV 3'!$A$1:$V$45</definedName>
    <definedName name="_xlnm.Print_Area" localSheetId="4">'IV 4'!$A$1:$V$46</definedName>
  </definedNames>
  <calcPr calcId="152511" iterateDelta="0"/>
</workbook>
</file>

<file path=xl/calcChain.xml><?xml version="1.0" encoding="utf-8"?>
<calcChain xmlns="http://schemas.openxmlformats.org/spreadsheetml/2006/main">
  <c r="F21" i="2" l="1"/>
  <c r="R28" i="4"/>
  <c r="T28" i="4"/>
  <c r="V28" i="4" s="1"/>
  <c r="Q28" i="4"/>
  <c r="S28" i="4"/>
  <c r="N28" i="4"/>
  <c r="M28" i="4"/>
  <c r="S27" i="2"/>
  <c r="T27" i="2"/>
  <c r="R27" i="2"/>
  <c r="V27" i="2" s="1"/>
  <c r="Q27" i="2"/>
  <c r="Q33" i="15"/>
  <c r="Q34" i="15"/>
  <c r="Q35" i="15"/>
  <c r="Q36" i="15"/>
  <c r="Q32" i="15"/>
  <c r="R29" i="15"/>
  <c r="R30" i="15"/>
  <c r="R31" i="15"/>
  <c r="R32" i="15"/>
  <c r="R33" i="15"/>
  <c r="R34" i="15"/>
  <c r="R28" i="15"/>
  <c r="F21" i="4"/>
  <c r="U28" i="4" l="1"/>
  <c r="M26" i="1"/>
  <c r="P41" i="15" l="1"/>
  <c r="O41" i="15"/>
  <c r="L41" i="15"/>
  <c r="K41" i="15"/>
  <c r="H41" i="15"/>
  <c r="G41" i="15"/>
  <c r="D41" i="15"/>
  <c r="C41" i="15"/>
  <c r="P40" i="15"/>
  <c r="P42" i="15" s="1"/>
  <c r="O40" i="15"/>
  <c r="O42" i="15" s="1"/>
  <c r="O43" i="15" s="1"/>
  <c r="L40" i="15"/>
  <c r="K40" i="15"/>
  <c r="K42" i="15" s="1"/>
  <c r="H40" i="15"/>
  <c r="G40" i="15"/>
  <c r="D40" i="15"/>
  <c r="D42" i="15" s="1"/>
  <c r="C40" i="15"/>
  <c r="T39" i="15"/>
  <c r="V39" i="15" s="1"/>
  <c r="S39" i="15"/>
  <c r="U39" i="15" s="1"/>
  <c r="R39" i="15"/>
  <c r="Q39" i="15"/>
  <c r="N39" i="15"/>
  <c r="M39" i="15"/>
  <c r="J39" i="15"/>
  <c r="I39" i="15"/>
  <c r="F39" i="15"/>
  <c r="E39" i="15"/>
  <c r="T38" i="15"/>
  <c r="V38" i="15" s="1"/>
  <c r="S38" i="15"/>
  <c r="U38" i="15" s="1"/>
  <c r="R38" i="15"/>
  <c r="Q38" i="15"/>
  <c r="N38" i="15"/>
  <c r="M38" i="15"/>
  <c r="J38" i="15"/>
  <c r="I38" i="15"/>
  <c r="F38" i="15"/>
  <c r="E38" i="15"/>
  <c r="T37" i="15"/>
  <c r="S37" i="15"/>
  <c r="U37" i="15" s="1"/>
  <c r="R37" i="15"/>
  <c r="Q37" i="15"/>
  <c r="N37" i="15"/>
  <c r="M37" i="15"/>
  <c r="J37" i="15"/>
  <c r="I37" i="15"/>
  <c r="F37" i="15"/>
  <c r="E37" i="15"/>
  <c r="T36" i="15"/>
  <c r="V36" i="15" s="1"/>
  <c r="S36" i="15"/>
  <c r="R36" i="15"/>
  <c r="N36" i="15"/>
  <c r="M36" i="15"/>
  <c r="J36" i="15"/>
  <c r="I36" i="15"/>
  <c r="F36" i="15"/>
  <c r="E36" i="15"/>
  <c r="T35" i="15"/>
  <c r="V35" i="15" s="1"/>
  <c r="S35" i="15"/>
  <c r="R35" i="15"/>
  <c r="N35" i="15"/>
  <c r="M35" i="15"/>
  <c r="J35" i="15"/>
  <c r="I35" i="15"/>
  <c r="F35" i="15"/>
  <c r="E35" i="15"/>
  <c r="T34" i="15"/>
  <c r="S34" i="15"/>
  <c r="U34" i="15" s="1"/>
  <c r="N34" i="15"/>
  <c r="M34" i="15"/>
  <c r="J34" i="15"/>
  <c r="I34" i="15"/>
  <c r="F34" i="15"/>
  <c r="E34" i="15"/>
  <c r="T33" i="15"/>
  <c r="S33" i="15"/>
  <c r="N33" i="15"/>
  <c r="M33" i="15"/>
  <c r="J33" i="15"/>
  <c r="I33" i="15"/>
  <c r="F33" i="15"/>
  <c r="E33" i="15"/>
  <c r="T32" i="15"/>
  <c r="S32" i="15"/>
  <c r="N32" i="15"/>
  <c r="M32" i="15"/>
  <c r="J32" i="15"/>
  <c r="I32" i="15"/>
  <c r="F32" i="15"/>
  <c r="E32" i="15"/>
  <c r="T31" i="15"/>
  <c r="S31" i="15"/>
  <c r="U31" i="15" s="1"/>
  <c r="Q31" i="15"/>
  <c r="N31" i="15"/>
  <c r="M31" i="15"/>
  <c r="J31" i="15"/>
  <c r="I31" i="15"/>
  <c r="F31" i="15"/>
  <c r="E31" i="15"/>
  <c r="T30" i="15"/>
  <c r="S30" i="15"/>
  <c r="U30" i="15" s="1"/>
  <c r="Q30" i="15"/>
  <c r="N30" i="15"/>
  <c r="M30" i="15"/>
  <c r="J30" i="15"/>
  <c r="I30" i="15"/>
  <c r="F30" i="15"/>
  <c r="E30" i="15"/>
  <c r="T29" i="15"/>
  <c r="V29" i="15" s="1"/>
  <c r="S29" i="15"/>
  <c r="U29" i="15" s="1"/>
  <c r="Q29" i="15"/>
  <c r="N29" i="15"/>
  <c r="M29" i="15"/>
  <c r="J29" i="15"/>
  <c r="I29" i="15"/>
  <c r="F29" i="15"/>
  <c r="E29" i="15"/>
  <c r="T28" i="15"/>
  <c r="S28" i="15"/>
  <c r="U28" i="15" s="1"/>
  <c r="Q28" i="15"/>
  <c r="N28" i="15"/>
  <c r="M28" i="15"/>
  <c r="J28" i="15"/>
  <c r="I28" i="15"/>
  <c r="F28" i="15"/>
  <c r="E28" i="15"/>
  <c r="T27" i="15"/>
  <c r="S27" i="15"/>
  <c r="R27" i="15"/>
  <c r="Q27" i="15"/>
  <c r="N27" i="15"/>
  <c r="M27" i="15"/>
  <c r="J27" i="15"/>
  <c r="I27" i="15"/>
  <c r="F27" i="15"/>
  <c r="E27" i="15"/>
  <c r="T26" i="15"/>
  <c r="S26" i="15"/>
  <c r="R26" i="15"/>
  <c r="Q26" i="15"/>
  <c r="N26" i="15"/>
  <c r="M26" i="15"/>
  <c r="J26" i="15"/>
  <c r="I26" i="15"/>
  <c r="F26" i="15"/>
  <c r="E26" i="15"/>
  <c r="T25" i="15"/>
  <c r="S25" i="15"/>
  <c r="U25" i="15" s="1"/>
  <c r="R25" i="15"/>
  <c r="Q25" i="15"/>
  <c r="N25" i="15"/>
  <c r="M25" i="15"/>
  <c r="J25" i="15"/>
  <c r="I25" i="15"/>
  <c r="F25" i="15"/>
  <c r="E25" i="15"/>
  <c r="T24" i="15"/>
  <c r="S24" i="15"/>
  <c r="U24" i="15" s="1"/>
  <c r="R24" i="15"/>
  <c r="Q24" i="15"/>
  <c r="N24" i="15"/>
  <c r="M24" i="15"/>
  <c r="J24" i="15"/>
  <c r="I24" i="15"/>
  <c r="F24" i="15"/>
  <c r="E24" i="15"/>
  <c r="T23" i="15"/>
  <c r="S23" i="15"/>
  <c r="U23" i="15" s="1"/>
  <c r="R23" i="15"/>
  <c r="Q23" i="15"/>
  <c r="N23" i="15"/>
  <c r="M23" i="15"/>
  <c r="J23" i="15"/>
  <c r="I23" i="15"/>
  <c r="F23" i="15"/>
  <c r="E23" i="15"/>
  <c r="T22" i="15"/>
  <c r="S22" i="15"/>
  <c r="R22" i="15"/>
  <c r="Q22" i="15"/>
  <c r="N22" i="15"/>
  <c r="M22" i="15"/>
  <c r="J22" i="15"/>
  <c r="I22" i="15"/>
  <c r="F22" i="15"/>
  <c r="E22" i="15"/>
  <c r="T21" i="15"/>
  <c r="S21" i="15"/>
  <c r="R21" i="15"/>
  <c r="Q21" i="15"/>
  <c r="N21" i="15"/>
  <c r="M21" i="15"/>
  <c r="J21" i="15"/>
  <c r="I21" i="15"/>
  <c r="F21" i="15"/>
  <c r="E21" i="15"/>
  <c r="T20" i="15"/>
  <c r="S20" i="15"/>
  <c r="U20" i="15" s="1"/>
  <c r="R20" i="15"/>
  <c r="Q20" i="15"/>
  <c r="N20" i="15"/>
  <c r="M20" i="15"/>
  <c r="J20" i="15"/>
  <c r="I20" i="15"/>
  <c r="F20" i="15"/>
  <c r="E20" i="15"/>
  <c r="T19" i="15"/>
  <c r="S19" i="15"/>
  <c r="R19" i="15"/>
  <c r="R41" i="15" s="1"/>
  <c r="Q19" i="15"/>
  <c r="N19" i="15"/>
  <c r="M19" i="15"/>
  <c r="J19" i="15"/>
  <c r="J41" i="15" s="1"/>
  <c r="I19" i="15"/>
  <c r="F19" i="15"/>
  <c r="E19" i="15"/>
  <c r="T17" i="15"/>
  <c r="T40" i="15" s="1"/>
  <c r="S17" i="15"/>
  <c r="Q17" i="15"/>
  <c r="M17" i="15"/>
  <c r="E17" i="15"/>
  <c r="S16" i="15"/>
  <c r="Q16" i="15"/>
  <c r="M16" i="15"/>
  <c r="I16" i="15"/>
  <c r="E16" i="15"/>
  <c r="S15" i="15"/>
  <c r="Q15" i="15"/>
  <c r="M15" i="15"/>
  <c r="I15" i="15"/>
  <c r="E15" i="15"/>
  <c r="T14" i="15"/>
  <c r="V14" i="15" s="1"/>
  <c r="S14" i="15"/>
  <c r="U14" i="15" s="1"/>
  <c r="I14" i="15"/>
  <c r="E14" i="15"/>
  <c r="T13" i="15"/>
  <c r="V13" i="15" s="1"/>
  <c r="S13" i="15"/>
  <c r="R13" i="15"/>
  <c r="Q13" i="15"/>
  <c r="N13" i="15"/>
  <c r="M13" i="15"/>
  <c r="J13" i="15"/>
  <c r="I13" i="15"/>
  <c r="F13" i="15"/>
  <c r="E13" i="15"/>
  <c r="T12" i="15"/>
  <c r="V12" i="15" s="1"/>
  <c r="S12" i="15"/>
  <c r="R12" i="15"/>
  <c r="Q12" i="15"/>
  <c r="N12" i="15"/>
  <c r="M12" i="15"/>
  <c r="J12" i="15"/>
  <c r="I12" i="15"/>
  <c r="F12" i="15"/>
  <c r="E12" i="15"/>
  <c r="T11" i="15"/>
  <c r="S11" i="15"/>
  <c r="U11" i="15" s="1"/>
  <c r="R11" i="15"/>
  <c r="Q11" i="15"/>
  <c r="N11" i="15"/>
  <c r="M11" i="15"/>
  <c r="J11" i="15"/>
  <c r="I11" i="15"/>
  <c r="F11" i="15"/>
  <c r="E11" i="15"/>
  <c r="T10" i="15"/>
  <c r="V10" i="15" s="1"/>
  <c r="S10" i="15"/>
  <c r="R10" i="15"/>
  <c r="Q10" i="15"/>
  <c r="N10" i="15"/>
  <c r="M10" i="15"/>
  <c r="J10" i="15"/>
  <c r="I10" i="15"/>
  <c r="F10" i="15"/>
  <c r="E10" i="15"/>
  <c r="T9" i="15"/>
  <c r="V9" i="15" s="1"/>
  <c r="S9" i="15"/>
  <c r="R9" i="15"/>
  <c r="Q9" i="15"/>
  <c r="N9" i="15"/>
  <c r="M9" i="15"/>
  <c r="J9" i="15"/>
  <c r="I9" i="15"/>
  <c r="F9" i="15"/>
  <c r="E9" i="15"/>
  <c r="T8" i="15"/>
  <c r="V8" i="15" s="1"/>
  <c r="S8" i="15"/>
  <c r="R8" i="15"/>
  <c r="R40" i="15" s="1"/>
  <c r="Q8" i="15"/>
  <c r="N8" i="15"/>
  <c r="M8" i="15"/>
  <c r="J8" i="15"/>
  <c r="I8" i="15"/>
  <c r="F8" i="15"/>
  <c r="E8" i="15"/>
  <c r="T7" i="15"/>
  <c r="V7" i="15" s="1"/>
  <c r="S7" i="15"/>
  <c r="S40" i="15" s="1"/>
  <c r="R7" i="15"/>
  <c r="Q7" i="15"/>
  <c r="N7" i="15"/>
  <c r="N40" i="15" s="1"/>
  <c r="M7" i="15"/>
  <c r="M40" i="15" s="1"/>
  <c r="J7" i="15"/>
  <c r="J40" i="15" s="1"/>
  <c r="I7" i="15"/>
  <c r="F7" i="15"/>
  <c r="F40" i="15" s="1"/>
  <c r="E7" i="15"/>
  <c r="E40" i="15" s="1"/>
  <c r="P38" i="7"/>
  <c r="O38" i="7"/>
  <c r="L38" i="7"/>
  <c r="K38" i="7"/>
  <c r="H38" i="7"/>
  <c r="G38" i="7"/>
  <c r="D38" i="7"/>
  <c r="C38" i="7"/>
  <c r="P37" i="7"/>
  <c r="P39" i="7" s="1"/>
  <c r="O37" i="7"/>
  <c r="O39" i="7" s="1"/>
  <c r="L37" i="7"/>
  <c r="L39" i="7" s="1"/>
  <c r="K37" i="7"/>
  <c r="K39" i="7" s="1"/>
  <c r="H37" i="7"/>
  <c r="H39" i="7" s="1"/>
  <c r="G37" i="7"/>
  <c r="G39" i="7" s="1"/>
  <c r="D37" i="7"/>
  <c r="D39" i="7" s="1"/>
  <c r="C37" i="7"/>
  <c r="C39" i="7" s="1"/>
  <c r="C40" i="7" s="1"/>
  <c r="T36" i="7"/>
  <c r="V36" i="7" s="1"/>
  <c r="S36" i="7"/>
  <c r="U36" i="7" s="1"/>
  <c r="T35" i="7"/>
  <c r="V35" i="7" s="1"/>
  <c r="S35" i="7"/>
  <c r="U35" i="7" s="1"/>
  <c r="T34" i="7"/>
  <c r="S34" i="7"/>
  <c r="U34" i="7" s="1"/>
  <c r="R34" i="7"/>
  <c r="Q34" i="7"/>
  <c r="N34" i="7"/>
  <c r="M34" i="7"/>
  <c r="J34" i="7"/>
  <c r="I34" i="7"/>
  <c r="F34" i="7"/>
  <c r="E34" i="7"/>
  <c r="T33" i="7"/>
  <c r="V33" i="7" s="1"/>
  <c r="S33" i="7"/>
  <c r="R33" i="7"/>
  <c r="Q33" i="7"/>
  <c r="N33" i="7"/>
  <c r="M33" i="7"/>
  <c r="J33" i="7"/>
  <c r="I33" i="7"/>
  <c r="F33" i="7"/>
  <c r="E33" i="7"/>
  <c r="T32" i="7"/>
  <c r="V32" i="7" s="1"/>
  <c r="S32" i="7"/>
  <c r="R32" i="7"/>
  <c r="Q32" i="7"/>
  <c r="N32" i="7"/>
  <c r="M32" i="7"/>
  <c r="J32" i="7"/>
  <c r="I32" i="7"/>
  <c r="F32" i="7"/>
  <c r="E32" i="7"/>
  <c r="T31" i="7"/>
  <c r="V31" i="7" s="1"/>
  <c r="S31" i="7"/>
  <c r="U31" i="7" s="1"/>
  <c r="Q31" i="7"/>
  <c r="T30" i="7"/>
  <c r="S30" i="7"/>
  <c r="R30" i="7"/>
  <c r="Q30" i="7"/>
  <c r="N30" i="7"/>
  <c r="M30" i="7"/>
  <c r="J30" i="7"/>
  <c r="I30" i="7"/>
  <c r="F30" i="7"/>
  <c r="E30" i="7"/>
  <c r="T29" i="7"/>
  <c r="V29" i="7" s="1"/>
  <c r="S29" i="7"/>
  <c r="R29" i="7"/>
  <c r="Q29" i="7"/>
  <c r="N29" i="7"/>
  <c r="M29" i="7"/>
  <c r="J29" i="7"/>
  <c r="I29" i="7"/>
  <c r="F29" i="7"/>
  <c r="E29" i="7"/>
  <c r="T28" i="7"/>
  <c r="S28" i="7"/>
  <c r="Q28" i="7"/>
  <c r="N28" i="7"/>
  <c r="M28" i="7"/>
  <c r="J28" i="7"/>
  <c r="I28" i="7"/>
  <c r="F28" i="7"/>
  <c r="E28" i="7"/>
  <c r="T27" i="7"/>
  <c r="S27" i="7"/>
  <c r="R27" i="7"/>
  <c r="Q27" i="7"/>
  <c r="N27" i="7"/>
  <c r="M27" i="7"/>
  <c r="J27" i="7"/>
  <c r="I27" i="7"/>
  <c r="F27" i="7"/>
  <c r="E27" i="7"/>
  <c r="T26" i="7"/>
  <c r="S26" i="7"/>
  <c r="U26" i="7" s="1"/>
  <c r="R26" i="7"/>
  <c r="Q26" i="7"/>
  <c r="N26" i="7"/>
  <c r="M26" i="7"/>
  <c r="J26" i="7"/>
  <c r="I26" i="7"/>
  <c r="F26" i="7"/>
  <c r="E26" i="7"/>
  <c r="T25" i="7"/>
  <c r="S25" i="7"/>
  <c r="U25" i="7" s="1"/>
  <c r="R25" i="7"/>
  <c r="Q25" i="7"/>
  <c r="N25" i="7"/>
  <c r="M25" i="7"/>
  <c r="J25" i="7"/>
  <c r="I25" i="7"/>
  <c r="F25" i="7"/>
  <c r="E25" i="7"/>
  <c r="T24" i="7"/>
  <c r="S24" i="7"/>
  <c r="R24" i="7"/>
  <c r="Q24" i="7"/>
  <c r="N24" i="7"/>
  <c r="M24" i="7"/>
  <c r="J24" i="7"/>
  <c r="I24" i="7"/>
  <c r="F24" i="7"/>
  <c r="E24" i="7"/>
  <c r="T23" i="7"/>
  <c r="S23" i="7"/>
  <c r="R23" i="7"/>
  <c r="Q23" i="7"/>
  <c r="N23" i="7"/>
  <c r="M23" i="7"/>
  <c r="J23" i="7"/>
  <c r="I23" i="7"/>
  <c r="F23" i="7"/>
  <c r="E23" i="7"/>
  <c r="T22" i="7"/>
  <c r="V22" i="7" s="1"/>
  <c r="S22" i="7"/>
  <c r="R22" i="7"/>
  <c r="Q22" i="7"/>
  <c r="N22" i="7"/>
  <c r="M22" i="7"/>
  <c r="J22" i="7"/>
  <c r="I22" i="7"/>
  <c r="F22" i="7"/>
  <c r="E22" i="7"/>
  <c r="T21" i="7"/>
  <c r="V21" i="7" s="1"/>
  <c r="S21" i="7"/>
  <c r="U21" i="7" s="1"/>
  <c r="F21" i="7"/>
  <c r="E21" i="7"/>
  <c r="T20" i="7"/>
  <c r="S20" i="7"/>
  <c r="U20" i="7" s="1"/>
  <c r="R20" i="7"/>
  <c r="Q20" i="7"/>
  <c r="N20" i="7"/>
  <c r="M20" i="7"/>
  <c r="J20" i="7"/>
  <c r="I20" i="7"/>
  <c r="F20" i="7"/>
  <c r="E20" i="7"/>
  <c r="T19" i="7"/>
  <c r="S19" i="7"/>
  <c r="R19" i="7"/>
  <c r="Q19" i="7"/>
  <c r="Q38" i="7" s="1"/>
  <c r="N19" i="7"/>
  <c r="M19" i="7"/>
  <c r="J19" i="7"/>
  <c r="I19" i="7"/>
  <c r="I38" i="7" s="1"/>
  <c r="F19" i="7"/>
  <c r="E19" i="7"/>
  <c r="T17" i="7"/>
  <c r="V17" i="7" s="1"/>
  <c r="S17" i="7"/>
  <c r="U17" i="7" s="1"/>
  <c r="Q17" i="7"/>
  <c r="M17" i="7"/>
  <c r="E17" i="7"/>
  <c r="S16" i="7"/>
  <c r="Q16" i="7"/>
  <c r="M16" i="7"/>
  <c r="I16" i="7"/>
  <c r="E16" i="7"/>
  <c r="S15" i="7"/>
  <c r="Q15" i="7"/>
  <c r="M15" i="7"/>
  <c r="I15" i="7"/>
  <c r="U15" i="7" s="1"/>
  <c r="E15" i="7"/>
  <c r="T14" i="7"/>
  <c r="V14" i="7" s="1"/>
  <c r="S14" i="7"/>
  <c r="I14" i="7"/>
  <c r="E14" i="7"/>
  <c r="T13" i="7"/>
  <c r="V13" i="7" s="1"/>
  <c r="R13" i="7"/>
  <c r="Q13" i="7"/>
  <c r="N13" i="7"/>
  <c r="M13" i="7"/>
  <c r="J13" i="7"/>
  <c r="I13" i="7"/>
  <c r="F13" i="7"/>
  <c r="E13" i="7"/>
  <c r="T12" i="7"/>
  <c r="V12" i="7" s="1"/>
  <c r="S12" i="7"/>
  <c r="R12" i="7"/>
  <c r="Q12" i="7"/>
  <c r="N12" i="7"/>
  <c r="M12" i="7"/>
  <c r="J12" i="7"/>
  <c r="I12" i="7"/>
  <c r="F12" i="7"/>
  <c r="E12" i="7"/>
  <c r="T11" i="7"/>
  <c r="S11" i="7"/>
  <c r="U11" i="7" s="1"/>
  <c r="R11" i="7"/>
  <c r="Q11" i="7"/>
  <c r="N11" i="7"/>
  <c r="M11" i="7"/>
  <c r="J11" i="7"/>
  <c r="I11" i="7"/>
  <c r="F11" i="7"/>
  <c r="E11" i="7"/>
  <c r="T10" i="7"/>
  <c r="V10" i="7" s="1"/>
  <c r="S10" i="7"/>
  <c r="R10" i="7"/>
  <c r="Q10" i="7"/>
  <c r="N10" i="7"/>
  <c r="M10" i="7"/>
  <c r="J10" i="7"/>
  <c r="I10" i="7"/>
  <c r="F10" i="7"/>
  <c r="E10" i="7"/>
  <c r="T9" i="7"/>
  <c r="V9" i="7" s="1"/>
  <c r="S9" i="7"/>
  <c r="R9" i="7"/>
  <c r="Q9" i="7"/>
  <c r="N9" i="7"/>
  <c r="M9" i="7"/>
  <c r="J9" i="7"/>
  <c r="I9" i="7"/>
  <c r="F9" i="7"/>
  <c r="E9" i="7"/>
  <c r="T8" i="7"/>
  <c r="V8" i="7" s="1"/>
  <c r="S8" i="7"/>
  <c r="R8" i="7"/>
  <c r="Q8" i="7"/>
  <c r="N8" i="7"/>
  <c r="M8" i="7"/>
  <c r="J8" i="7"/>
  <c r="I8" i="7"/>
  <c r="F8" i="7"/>
  <c r="E8" i="7"/>
  <c r="T7" i="7"/>
  <c r="S7" i="7"/>
  <c r="R7" i="7"/>
  <c r="R37" i="7" s="1"/>
  <c r="Q7" i="7"/>
  <c r="Q37" i="7" s="1"/>
  <c r="Q39" i="7" s="1"/>
  <c r="N7" i="7"/>
  <c r="M7" i="7"/>
  <c r="J7" i="7"/>
  <c r="J37" i="7" s="1"/>
  <c r="I7" i="7"/>
  <c r="I37" i="7" s="1"/>
  <c r="I39" i="7" s="1"/>
  <c r="F7" i="7"/>
  <c r="E7" i="7"/>
  <c r="U33" i="15" l="1"/>
  <c r="U10" i="7"/>
  <c r="U9" i="15"/>
  <c r="C42" i="15"/>
  <c r="C43" i="15" s="1"/>
  <c r="U8" i="7"/>
  <c r="U12" i="7"/>
  <c r="U23" i="7"/>
  <c r="U27" i="7"/>
  <c r="V26" i="15"/>
  <c r="U14" i="7"/>
  <c r="U16" i="7"/>
  <c r="J38" i="7"/>
  <c r="J39" i="7" s="1"/>
  <c r="I40" i="7" s="1"/>
  <c r="V20" i="7"/>
  <c r="V25" i="7"/>
  <c r="U28" i="7"/>
  <c r="V11" i="15"/>
  <c r="S41" i="15"/>
  <c r="U21" i="15"/>
  <c r="U27" i="15"/>
  <c r="V30" i="15"/>
  <c r="U32" i="15"/>
  <c r="E37" i="7"/>
  <c r="M37" i="7"/>
  <c r="S37" i="7"/>
  <c r="U9" i="7"/>
  <c r="U13" i="7"/>
  <c r="E38" i="7"/>
  <c r="M38" i="7"/>
  <c r="S38" i="7"/>
  <c r="U22" i="7"/>
  <c r="U24" i="7"/>
  <c r="V28" i="7"/>
  <c r="V30" i="7"/>
  <c r="U32" i="7"/>
  <c r="I40" i="15"/>
  <c r="Q40" i="15"/>
  <c r="U8" i="15"/>
  <c r="U10" i="15"/>
  <c r="U12" i="15"/>
  <c r="U15" i="15"/>
  <c r="F41" i="15"/>
  <c r="N41" i="15"/>
  <c r="N42" i="15" s="1"/>
  <c r="T41" i="15"/>
  <c r="T42" i="15" s="1"/>
  <c r="V21" i="15"/>
  <c r="V23" i="15"/>
  <c r="V25" i="15"/>
  <c r="V27" i="15"/>
  <c r="V31" i="15"/>
  <c r="V32" i="15"/>
  <c r="V33" i="15"/>
  <c r="V34" i="15"/>
  <c r="U35" i="15"/>
  <c r="V37" i="15"/>
  <c r="G42" i="15"/>
  <c r="L42" i="15"/>
  <c r="F37" i="7"/>
  <c r="N37" i="7"/>
  <c r="T37" i="7"/>
  <c r="V11" i="7"/>
  <c r="F38" i="7"/>
  <c r="N38" i="7"/>
  <c r="T38" i="7"/>
  <c r="V24" i="7"/>
  <c r="V26" i="7"/>
  <c r="U29" i="7"/>
  <c r="V34" i="7"/>
  <c r="U16" i="15"/>
  <c r="U17" i="15"/>
  <c r="I41" i="15"/>
  <c r="Q41" i="15"/>
  <c r="U22" i="15"/>
  <c r="U26" i="15"/>
  <c r="V28" i="15"/>
  <c r="U36" i="15"/>
  <c r="H42" i="15"/>
  <c r="U33" i="7"/>
  <c r="S42" i="15"/>
  <c r="U13" i="15"/>
  <c r="V20" i="15"/>
  <c r="V22" i="15"/>
  <c r="V24" i="15"/>
  <c r="R38" i="7"/>
  <c r="R39" i="7" s="1"/>
  <c r="Q40" i="7" s="1"/>
  <c r="V23" i="7"/>
  <c r="V27" i="7"/>
  <c r="U30" i="7"/>
  <c r="E41" i="15"/>
  <c r="E42" i="15" s="1"/>
  <c r="M41" i="15"/>
  <c r="M42" i="15" s="1"/>
  <c r="Q42" i="15"/>
  <c r="J42" i="15"/>
  <c r="R42" i="15"/>
  <c r="F42" i="15"/>
  <c r="K43" i="15"/>
  <c r="U7" i="15"/>
  <c r="V17" i="15"/>
  <c r="V19" i="15"/>
  <c r="V41" i="15" s="1"/>
  <c r="U19" i="15"/>
  <c r="G40" i="7"/>
  <c r="K40" i="7"/>
  <c r="O40" i="7"/>
  <c r="U7" i="7"/>
  <c r="U19" i="7"/>
  <c r="V7" i="7"/>
  <c r="V19" i="7"/>
  <c r="V38" i="7" s="1"/>
  <c r="V40" i="15" l="1"/>
  <c r="I42" i="15"/>
  <c r="M39" i="7"/>
  <c r="G43" i="15"/>
  <c r="M43" i="15"/>
  <c r="V37" i="7"/>
  <c r="V39" i="7" s="1"/>
  <c r="T39" i="7"/>
  <c r="U38" i="7"/>
  <c r="U40" i="15"/>
  <c r="Q43" i="15"/>
  <c r="N39" i="7"/>
  <c r="M40" i="7" s="1"/>
  <c r="S43" i="15"/>
  <c r="E43" i="15"/>
  <c r="E39" i="7"/>
  <c r="U37" i="7"/>
  <c r="U39" i="7" s="1"/>
  <c r="U40" i="7" s="1"/>
  <c r="U41" i="15"/>
  <c r="U42" i="15" s="1"/>
  <c r="I43" i="15"/>
  <c r="F39" i="7"/>
  <c r="S39" i="7"/>
  <c r="V42" i="15"/>
  <c r="E40" i="7" l="1"/>
  <c r="S40" i="7"/>
  <c r="U43" i="15"/>
  <c r="P39" i="9"/>
  <c r="O39" i="9"/>
  <c r="L39" i="9"/>
  <c r="K39" i="9"/>
  <c r="H39" i="9"/>
  <c r="G39" i="9"/>
  <c r="D39" i="9"/>
  <c r="C39" i="9"/>
  <c r="P38" i="9"/>
  <c r="O38" i="9"/>
  <c r="L38" i="9"/>
  <c r="L40" i="9" s="1"/>
  <c r="K38" i="9"/>
  <c r="K40" i="9" s="1"/>
  <c r="H38" i="9"/>
  <c r="H40" i="9" s="1"/>
  <c r="G38" i="9"/>
  <c r="G40" i="9" s="1"/>
  <c r="D38" i="9"/>
  <c r="D40" i="9" s="1"/>
  <c r="C38" i="9"/>
  <c r="C40" i="9" s="1"/>
  <c r="R37" i="9"/>
  <c r="Q37" i="9"/>
  <c r="R36" i="9"/>
  <c r="Q36" i="9"/>
  <c r="E36" i="9"/>
  <c r="T35" i="9"/>
  <c r="S35" i="9"/>
  <c r="U35" i="9" s="1"/>
  <c r="R35" i="9"/>
  <c r="Q35" i="9"/>
  <c r="F35" i="9"/>
  <c r="E35" i="9"/>
  <c r="T34" i="9"/>
  <c r="V34" i="9" s="1"/>
  <c r="S34" i="9"/>
  <c r="U34" i="9" s="1"/>
  <c r="R34" i="9"/>
  <c r="Q34" i="9"/>
  <c r="M34" i="9"/>
  <c r="I34" i="9"/>
  <c r="F34" i="9"/>
  <c r="E34" i="9"/>
  <c r="T33" i="9"/>
  <c r="V33" i="9" s="1"/>
  <c r="S33" i="9"/>
  <c r="R33" i="9"/>
  <c r="Q33" i="9"/>
  <c r="N33" i="9"/>
  <c r="M33" i="9"/>
  <c r="J33" i="9"/>
  <c r="I33" i="9"/>
  <c r="F33" i="9"/>
  <c r="E33" i="9"/>
  <c r="T32" i="9"/>
  <c r="V32" i="9" s="1"/>
  <c r="S32" i="9"/>
  <c r="R32" i="9"/>
  <c r="Q32" i="9"/>
  <c r="N32" i="9"/>
  <c r="M32" i="9"/>
  <c r="J32" i="9"/>
  <c r="I32" i="9"/>
  <c r="F32" i="9"/>
  <c r="E32" i="9"/>
  <c r="T31" i="9"/>
  <c r="S31" i="9"/>
  <c r="U31" i="9" s="1"/>
  <c r="R31" i="9"/>
  <c r="Q31" i="9"/>
  <c r="N31" i="9"/>
  <c r="M31" i="9"/>
  <c r="J31" i="9"/>
  <c r="I31" i="9"/>
  <c r="F31" i="9"/>
  <c r="E31" i="9"/>
  <c r="T30" i="9"/>
  <c r="S30" i="9"/>
  <c r="R30" i="9"/>
  <c r="Q30" i="9"/>
  <c r="N30" i="9"/>
  <c r="M30" i="9"/>
  <c r="J30" i="9"/>
  <c r="I30" i="9"/>
  <c r="F30" i="9"/>
  <c r="E30" i="9"/>
  <c r="T29" i="9"/>
  <c r="S29" i="9"/>
  <c r="R29" i="9"/>
  <c r="Q29" i="9"/>
  <c r="N29" i="9"/>
  <c r="M29" i="9"/>
  <c r="J29" i="9"/>
  <c r="I29" i="9"/>
  <c r="F29" i="9"/>
  <c r="E29" i="9"/>
  <c r="T28" i="9"/>
  <c r="V28" i="9" s="1"/>
  <c r="S28" i="9"/>
  <c r="R28" i="9"/>
  <c r="Q28" i="9"/>
  <c r="N28" i="9"/>
  <c r="M28" i="9"/>
  <c r="J28" i="9"/>
  <c r="I28" i="9"/>
  <c r="T27" i="9"/>
  <c r="V27" i="9" s="1"/>
  <c r="S27" i="9"/>
  <c r="R27" i="9"/>
  <c r="Q27" i="9"/>
  <c r="N27" i="9"/>
  <c r="M27" i="9"/>
  <c r="J27" i="9"/>
  <c r="I27" i="9"/>
  <c r="T26" i="9"/>
  <c r="V26" i="9" s="1"/>
  <c r="S26" i="9"/>
  <c r="R26" i="9"/>
  <c r="Q26" i="9"/>
  <c r="M26" i="9"/>
  <c r="I26" i="9"/>
  <c r="E26" i="9"/>
  <c r="T25" i="9"/>
  <c r="S25" i="9"/>
  <c r="R25" i="9"/>
  <c r="Q25" i="9"/>
  <c r="N25" i="9"/>
  <c r="M25" i="9"/>
  <c r="J25" i="9"/>
  <c r="I25" i="9"/>
  <c r="F25" i="9"/>
  <c r="E25" i="9"/>
  <c r="T24" i="9"/>
  <c r="S24" i="9"/>
  <c r="R24" i="9"/>
  <c r="Q24" i="9"/>
  <c r="N24" i="9"/>
  <c r="M24" i="9"/>
  <c r="J24" i="9"/>
  <c r="I24" i="9"/>
  <c r="F24" i="9"/>
  <c r="E24" i="9"/>
  <c r="T23" i="9"/>
  <c r="S23" i="9"/>
  <c r="U23" i="9" s="1"/>
  <c r="R23" i="9"/>
  <c r="Q23" i="9"/>
  <c r="N23" i="9"/>
  <c r="M23" i="9"/>
  <c r="J23" i="9"/>
  <c r="I23" i="9"/>
  <c r="F23" i="9"/>
  <c r="E23" i="9"/>
  <c r="T22" i="9"/>
  <c r="V22" i="9" s="1"/>
  <c r="S22" i="9"/>
  <c r="R22" i="9"/>
  <c r="Q22" i="9"/>
  <c r="N22" i="9"/>
  <c r="M22" i="9"/>
  <c r="J22" i="9"/>
  <c r="I22" i="9"/>
  <c r="F22" i="9"/>
  <c r="E22" i="9"/>
  <c r="T21" i="9"/>
  <c r="S21" i="9"/>
  <c r="U21" i="9" s="1"/>
  <c r="R21" i="9"/>
  <c r="Q21" i="9"/>
  <c r="N21" i="9"/>
  <c r="M21" i="9"/>
  <c r="J21" i="9"/>
  <c r="I21" i="9"/>
  <c r="F21" i="9"/>
  <c r="E21" i="9"/>
  <c r="T20" i="9"/>
  <c r="S20" i="9"/>
  <c r="U20" i="9" s="1"/>
  <c r="R20" i="9"/>
  <c r="Q20" i="9"/>
  <c r="N20" i="9"/>
  <c r="M20" i="9"/>
  <c r="J20" i="9"/>
  <c r="I20" i="9"/>
  <c r="F20" i="9"/>
  <c r="E20" i="9"/>
  <c r="T19" i="9"/>
  <c r="S19" i="9"/>
  <c r="R19" i="9"/>
  <c r="Q19" i="9"/>
  <c r="N19" i="9"/>
  <c r="M19" i="9"/>
  <c r="J19" i="9"/>
  <c r="I19" i="9"/>
  <c r="F19" i="9"/>
  <c r="E19" i="9"/>
  <c r="T17" i="9"/>
  <c r="V17" i="9" s="1"/>
  <c r="S17" i="9"/>
  <c r="Q17" i="9"/>
  <c r="M17" i="9"/>
  <c r="E17" i="9"/>
  <c r="S16" i="9"/>
  <c r="Q16" i="9"/>
  <c r="M16" i="9"/>
  <c r="I16" i="9"/>
  <c r="E16" i="9"/>
  <c r="S15" i="9"/>
  <c r="Q15" i="9"/>
  <c r="M15" i="9"/>
  <c r="I15" i="9"/>
  <c r="E15" i="9"/>
  <c r="T14" i="9"/>
  <c r="V14" i="9" s="1"/>
  <c r="S14" i="9"/>
  <c r="Q14" i="9"/>
  <c r="M14" i="9"/>
  <c r="I14" i="9"/>
  <c r="E14" i="9"/>
  <c r="T13" i="9"/>
  <c r="V13" i="9" s="1"/>
  <c r="R13" i="9"/>
  <c r="Q13" i="9"/>
  <c r="N13" i="9"/>
  <c r="M13" i="9"/>
  <c r="J13" i="9"/>
  <c r="I13" i="9"/>
  <c r="F13" i="9"/>
  <c r="E13" i="9"/>
  <c r="T12" i="9"/>
  <c r="V12" i="9" s="1"/>
  <c r="S12" i="9"/>
  <c r="R12" i="9"/>
  <c r="Q12" i="9"/>
  <c r="N12" i="9"/>
  <c r="M12" i="9"/>
  <c r="J12" i="9"/>
  <c r="I12" i="9"/>
  <c r="F12" i="9"/>
  <c r="E12" i="9"/>
  <c r="T11" i="9"/>
  <c r="S11" i="9"/>
  <c r="U11" i="9" s="1"/>
  <c r="R11" i="9"/>
  <c r="Q11" i="9"/>
  <c r="N11" i="9"/>
  <c r="M11" i="9"/>
  <c r="J11" i="9"/>
  <c r="I11" i="9"/>
  <c r="F11" i="9"/>
  <c r="E11" i="9"/>
  <c r="T10" i="9"/>
  <c r="V10" i="9" s="1"/>
  <c r="S10" i="9"/>
  <c r="R10" i="9"/>
  <c r="Q10" i="9"/>
  <c r="N10" i="9"/>
  <c r="M10" i="9"/>
  <c r="J10" i="9"/>
  <c r="I10" i="9"/>
  <c r="F10" i="9"/>
  <c r="E10" i="9"/>
  <c r="T9" i="9"/>
  <c r="V9" i="9" s="1"/>
  <c r="S9" i="9"/>
  <c r="R9" i="9"/>
  <c r="Q9" i="9"/>
  <c r="N9" i="9"/>
  <c r="M9" i="9"/>
  <c r="J9" i="9"/>
  <c r="I9" i="9"/>
  <c r="F9" i="9"/>
  <c r="E9" i="9"/>
  <c r="T8" i="9"/>
  <c r="V8" i="9" s="1"/>
  <c r="S8" i="9"/>
  <c r="R8" i="9"/>
  <c r="Q8" i="9"/>
  <c r="N8" i="9"/>
  <c r="M8" i="9"/>
  <c r="J8" i="9"/>
  <c r="I8" i="9"/>
  <c r="F8" i="9"/>
  <c r="E8" i="9"/>
  <c r="T7" i="9"/>
  <c r="S7" i="9"/>
  <c r="R7" i="9"/>
  <c r="R38" i="9" s="1"/>
  <c r="Q7" i="9"/>
  <c r="N7" i="9"/>
  <c r="M7" i="9"/>
  <c r="J7" i="9"/>
  <c r="J38" i="9" s="1"/>
  <c r="I7" i="9"/>
  <c r="F7" i="9"/>
  <c r="E7" i="9"/>
  <c r="P36" i="4"/>
  <c r="O36" i="4"/>
  <c r="L36" i="4"/>
  <c r="K36" i="4"/>
  <c r="H36" i="4"/>
  <c r="G36" i="4"/>
  <c r="D36" i="4"/>
  <c r="C36" i="4"/>
  <c r="P35" i="4"/>
  <c r="O35" i="4"/>
  <c r="L35" i="4"/>
  <c r="K35" i="4"/>
  <c r="K37" i="4" s="1"/>
  <c r="H35" i="4"/>
  <c r="H37" i="4" s="1"/>
  <c r="G35" i="4"/>
  <c r="G37" i="4" s="1"/>
  <c r="D35" i="4"/>
  <c r="D37" i="4" s="1"/>
  <c r="C35" i="4"/>
  <c r="C37" i="4" s="1"/>
  <c r="T34" i="4"/>
  <c r="V34" i="4" s="1"/>
  <c r="S34" i="4"/>
  <c r="U34" i="4" s="1"/>
  <c r="R34" i="4"/>
  <c r="Q34" i="4"/>
  <c r="N34" i="4"/>
  <c r="M34" i="4"/>
  <c r="J34" i="4"/>
  <c r="I34" i="4"/>
  <c r="F34" i="4"/>
  <c r="E34" i="4"/>
  <c r="T33" i="4"/>
  <c r="V33" i="4" s="1"/>
  <c r="S33" i="4"/>
  <c r="U33" i="4" s="1"/>
  <c r="T32" i="4"/>
  <c r="S32" i="4"/>
  <c r="U32" i="4" s="1"/>
  <c r="R32" i="4"/>
  <c r="Q32" i="4"/>
  <c r="N32" i="4"/>
  <c r="M32" i="4"/>
  <c r="J32" i="4"/>
  <c r="I32" i="4"/>
  <c r="F32" i="4"/>
  <c r="E32" i="4"/>
  <c r="T31" i="4"/>
  <c r="V31" i="4" s="1"/>
  <c r="S31" i="4"/>
  <c r="R31" i="4"/>
  <c r="Q31" i="4"/>
  <c r="N31" i="4"/>
  <c r="M31" i="4"/>
  <c r="J31" i="4"/>
  <c r="I31" i="4"/>
  <c r="F31" i="4"/>
  <c r="E31" i="4"/>
  <c r="T30" i="4"/>
  <c r="V30" i="4" s="1"/>
  <c r="S30" i="4"/>
  <c r="R30" i="4"/>
  <c r="Q30" i="4"/>
  <c r="N30" i="4"/>
  <c r="M30" i="4"/>
  <c r="J30" i="4"/>
  <c r="I30" i="4"/>
  <c r="F30" i="4"/>
  <c r="E30" i="4"/>
  <c r="T29" i="4"/>
  <c r="V29" i="4" s="1"/>
  <c r="S29" i="4"/>
  <c r="Q29" i="4"/>
  <c r="E29" i="4"/>
  <c r="T27" i="4"/>
  <c r="S27" i="4"/>
  <c r="R27" i="4"/>
  <c r="Q27" i="4"/>
  <c r="N27" i="4"/>
  <c r="M27" i="4"/>
  <c r="J27" i="4"/>
  <c r="I27" i="4"/>
  <c r="F27" i="4"/>
  <c r="E27" i="4"/>
  <c r="T26" i="4"/>
  <c r="S26" i="4"/>
  <c r="R26" i="4"/>
  <c r="Q26" i="4"/>
  <c r="N26" i="4"/>
  <c r="M26" i="4"/>
  <c r="J26" i="4"/>
  <c r="I26" i="4"/>
  <c r="F26" i="4"/>
  <c r="E26" i="4"/>
  <c r="T25" i="4"/>
  <c r="S25" i="4"/>
  <c r="R25" i="4"/>
  <c r="Q25" i="4"/>
  <c r="N25" i="4"/>
  <c r="M25" i="4"/>
  <c r="J25" i="4"/>
  <c r="I25" i="4"/>
  <c r="F25" i="4"/>
  <c r="E25" i="4"/>
  <c r="T24" i="4"/>
  <c r="S24" i="4"/>
  <c r="R24" i="4"/>
  <c r="Q24" i="4"/>
  <c r="N24" i="4"/>
  <c r="M24" i="4"/>
  <c r="J24" i="4"/>
  <c r="I24" i="4"/>
  <c r="F24" i="4"/>
  <c r="E24" i="4"/>
  <c r="T23" i="4"/>
  <c r="S23" i="4"/>
  <c r="U23" i="4" s="1"/>
  <c r="R23" i="4"/>
  <c r="Q23" i="4"/>
  <c r="N23" i="4"/>
  <c r="M23" i="4"/>
  <c r="J23" i="4"/>
  <c r="E23" i="4"/>
  <c r="T22" i="4"/>
  <c r="S22" i="4"/>
  <c r="R22" i="4"/>
  <c r="Q22" i="4"/>
  <c r="N22" i="4"/>
  <c r="M22" i="4"/>
  <c r="J22" i="4"/>
  <c r="I22" i="4"/>
  <c r="F22" i="4"/>
  <c r="E22" i="4"/>
  <c r="T21" i="4"/>
  <c r="S21" i="4"/>
  <c r="U21" i="4" s="1"/>
  <c r="E21" i="4"/>
  <c r="T20" i="4"/>
  <c r="S20" i="4"/>
  <c r="U20" i="4" s="1"/>
  <c r="R20" i="4"/>
  <c r="Q20" i="4"/>
  <c r="N20" i="4"/>
  <c r="M20" i="4"/>
  <c r="J20" i="4"/>
  <c r="I20" i="4"/>
  <c r="F20" i="4"/>
  <c r="E20" i="4"/>
  <c r="T19" i="4"/>
  <c r="V19" i="4" s="1"/>
  <c r="S19" i="4"/>
  <c r="R19" i="4"/>
  <c r="Q19" i="4"/>
  <c r="N19" i="4"/>
  <c r="M19" i="4"/>
  <c r="J19" i="4"/>
  <c r="I19" i="4"/>
  <c r="F19" i="4"/>
  <c r="E19" i="4"/>
  <c r="T17" i="4"/>
  <c r="V17" i="4" s="1"/>
  <c r="S17" i="4"/>
  <c r="Q17" i="4"/>
  <c r="M17" i="4"/>
  <c r="E17" i="4"/>
  <c r="S16" i="4"/>
  <c r="Q16" i="4"/>
  <c r="M16" i="4"/>
  <c r="I16" i="4"/>
  <c r="E16" i="4"/>
  <c r="S15" i="4"/>
  <c r="Q15" i="4"/>
  <c r="M15" i="4"/>
  <c r="I15" i="4"/>
  <c r="E15" i="4"/>
  <c r="T14" i="4"/>
  <c r="V14" i="4" s="1"/>
  <c r="S14" i="4"/>
  <c r="I14" i="4"/>
  <c r="E14" i="4"/>
  <c r="T13" i="4"/>
  <c r="R13" i="4"/>
  <c r="Q13" i="4"/>
  <c r="N13" i="4"/>
  <c r="M13" i="4"/>
  <c r="J13" i="4"/>
  <c r="I13" i="4"/>
  <c r="F13" i="4"/>
  <c r="E13" i="4"/>
  <c r="T12" i="4"/>
  <c r="V12" i="4" s="1"/>
  <c r="S12" i="4"/>
  <c r="R12" i="4"/>
  <c r="Q12" i="4"/>
  <c r="N12" i="4"/>
  <c r="M12" i="4"/>
  <c r="J12" i="4"/>
  <c r="I12" i="4"/>
  <c r="F12" i="4"/>
  <c r="E12" i="4"/>
  <c r="T11" i="4"/>
  <c r="S11" i="4"/>
  <c r="U11" i="4" s="1"/>
  <c r="R11" i="4"/>
  <c r="Q11" i="4"/>
  <c r="N11" i="4"/>
  <c r="M11" i="4"/>
  <c r="J11" i="4"/>
  <c r="I11" i="4"/>
  <c r="F11" i="4"/>
  <c r="E11" i="4"/>
  <c r="T10" i="4"/>
  <c r="V10" i="4" s="1"/>
  <c r="S10" i="4"/>
  <c r="R10" i="4"/>
  <c r="Q10" i="4"/>
  <c r="N10" i="4"/>
  <c r="M10" i="4"/>
  <c r="J10" i="4"/>
  <c r="I10" i="4"/>
  <c r="F10" i="4"/>
  <c r="E10" i="4"/>
  <c r="T9" i="4"/>
  <c r="V9" i="4" s="1"/>
  <c r="S9" i="4"/>
  <c r="R9" i="4"/>
  <c r="Q9" i="4"/>
  <c r="N9" i="4"/>
  <c r="M9" i="4"/>
  <c r="J9" i="4"/>
  <c r="I9" i="4"/>
  <c r="F9" i="4"/>
  <c r="E9" i="4"/>
  <c r="T8" i="4"/>
  <c r="V8" i="4" s="1"/>
  <c r="S8" i="4"/>
  <c r="R8" i="4"/>
  <c r="Q8" i="4"/>
  <c r="N8" i="4"/>
  <c r="M8" i="4"/>
  <c r="J8" i="4"/>
  <c r="I8" i="4"/>
  <c r="F8" i="4"/>
  <c r="E8" i="4"/>
  <c r="T7" i="4"/>
  <c r="V7" i="4" s="1"/>
  <c r="S7" i="4"/>
  <c r="R7" i="4"/>
  <c r="Q7" i="4"/>
  <c r="Q35" i="4" s="1"/>
  <c r="N7" i="4"/>
  <c r="M7" i="4"/>
  <c r="J7" i="4"/>
  <c r="I7" i="4"/>
  <c r="I35" i="4" s="1"/>
  <c r="F7" i="4"/>
  <c r="E7" i="4"/>
  <c r="R35" i="4" l="1"/>
  <c r="E38" i="9"/>
  <c r="M38" i="9"/>
  <c r="S38" i="9"/>
  <c r="U13" i="9"/>
  <c r="J35" i="4"/>
  <c r="E39" i="9"/>
  <c r="M39" i="9"/>
  <c r="M40" i="9" s="1"/>
  <c r="S39" i="9"/>
  <c r="V35" i="9"/>
  <c r="O40" i="9"/>
  <c r="S40" i="9"/>
  <c r="U9" i="9"/>
  <c r="F39" i="9"/>
  <c r="N39" i="9"/>
  <c r="T39" i="9"/>
  <c r="T40" i="9" s="1"/>
  <c r="S41" i="9" s="1"/>
  <c r="V21" i="9"/>
  <c r="V23" i="9"/>
  <c r="V25" i="9"/>
  <c r="U29" i="9"/>
  <c r="P40" i="9"/>
  <c r="U13" i="4"/>
  <c r="F38" i="9"/>
  <c r="N38" i="9"/>
  <c r="N40" i="9" s="1"/>
  <c r="T38" i="9"/>
  <c r="V11" i="9"/>
  <c r="U16" i="9"/>
  <c r="U17" i="9"/>
  <c r="I39" i="9"/>
  <c r="Q39" i="9"/>
  <c r="U22" i="9"/>
  <c r="U24" i="9"/>
  <c r="V29" i="9"/>
  <c r="V31" i="9"/>
  <c r="U25" i="9"/>
  <c r="V30" i="9"/>
  <c r="E40" i="9"/>
  <c r="U15" i="9"/>
  <c r="U33" i="9"/>
  <c r="F35" i="4"/>
  <c r="N35" i="4"/>
  <c r="I38" i="9"/>
  <c r="Q38" i="9"/>
  <c r="U8" i="9"/>
  <c r="U10" i="9"/>
  <c r="U12" i="9"/>
  <c r="U14" i="9"/>
  <c r="J39" i="9"/>
  <c r="R39" i="9"/>
  <c r="R40" i="9" s="1"/>
  <c r="V20" i="9"/>
  <c r="V24" i="9"/>
  <c r="U26" i="9"/>
  <c r="U27" i="9"/>
  <c r="U28" i="9"/>
  <c r="U30" i="9"/>
  <c r="U32" i="9"/>
  <c r="V22" i="4"/>
  <c r="E35" i="4"/>
  <c r="M35" i="4"/>
  <c r="S35" i="4"/>
  <c r="U15" i="4"/>
  <c r="E36" i="4"/>
  <c r="I36" i="4"/>
  <c r="I37" i="4" s="1"/>
  <c r="M36" i="4"/>
  <c r="Q36" i="4"/>
  <c r="Q37" i="4" s="1"/>
  <c r="S36" i="4"/>
  <c r="U8" i="4"/>
  <c r="U9" i="4"/>
  <c r="U10" i="4"/>
  <c r="U12" i="4"/>
  <c r="T35" i="4"/>
  <c r="U17" i="4"/>
  <c r="T36" i="4"/>
  <c r="F36" i="4"/>
  <c r="J36" i="4"/>
  <c r="N36" i="4"/>
  <c r="N37" i="4" s="1"/>
  <c r="R36" i="4"/>
  <c r="V23" i="4"/>
  <c r="V24" i="4"/>
  <c r="V25" i="4"/>
  <c r="V26" i="4"/>
  <c r="V27" i="4"/>
  <c r="V32" i="4"/>
  <c r="V11" i="4"/>
  <c r="U14" i="4"/>
  <c r="U16" i="4"/>
  <c r="V20" i="4"/>
  <c r="U22" i="4"/>
  <c r="U24" i="4"/>
  <c r="U25" i="4"/>
  <c r="U26" i="4"/>
  <c r="U27" i="4"/>
  <c r="U29" i="4"/>
  <c r="U30" i="4"/>
  <c r="U31" i="4"/>
  <c r="G38" i="4"/>
  <c r="O37" i="4"/>
  <c r="L37" i="4"/>
  <c r="P37" i="4"/>
  <c r="O38" i="4" s="1"/>
  <c r="J40" i="9"/>
  <c r="C41" i="9"/>
  <c r="G41" i="9"/>
  <c r="K41" i="9"/>
  <c r="O41" i="9"/>
  <c r="V7" i="9"/>
  <c r="V38" i="9" s="1"/>
  <c r="V19" i="9"/>
  <c r="U7" i="9"/>
  <c r="U19" i="9"/>
  <c r="J37" i="4"/>
  <c r="R37" i="4"/>
  <c r="C38" i="4"/>
  <c r="K38" i="4"/>
  <c r="U7" i="4"/>
  <c r="U35" i="4" s="1"/>
  <c r="V13" i="4"/>
  <c r="U19" i="4"/>
  <c r="V21" i="4"/>
  <c r="M41" i="9" l="1"/>
  <c r="F40" i="9"/>
  <c r="E41" i="9" s="1"/>
  <c r="I38" i="4"/>
  <c r="U39" i="9"/>
  <c r="U38" i="9"/>
  <c r="F37" i="4"/>
  <c r="S37" i="4"/>
  <c r="Q40" i="9"/>
  <c r="Q41" i="9" s="1"/>
  <c r="V39" i="9"/>
  <c r="V40" i="9" s="1"/>
  <c r="I40" i="9"/>
  <c r="I41" i="9" s="1"/>
  <c r="V36" i="4"/>
  <c r="V37" i="4" s="1"/>
  <c r="V35" i="4"/>
  <c r="M37" i="4"/>
  <c r="M38" i="4" s="1"/>
  <c r="E37" i="4"/>
  <c r="E38" i="4" s="1"/>
  <c r="Q38" i="4"/>
  <c r="U36" i="4"/>
  <c r="U37" i="4" s="1"/>
  <c r="T37" i="4"/>
  <c r="S38" i="4" l="1"/>
  <c r="U40" i="9"/>
  <c r="U41" i="9" s="1"/>
  <c r="U38" i="4"/>
  <c r="P38" i="2" l="1"/>
  <c r="O38" i="2"/>
  <c r="L38" i="2"/>
  <c r="K38" i="2"/>
  <c r="H38" i="2"/>
  <c r="G38" i="2"/>
  <c r="D38" i="2"/>
  <c r="C38" i="2"/>
  <c r="P37" i="2"/>
  <c r="P39" i="2" s="1"/>
  <c r="O37" i="2"/>
  <c r="O39" i="2" s="1"/>
  <c r="L37" i="2"/>
  <c r="L39" i="2" s="1"/>
  <c r="K37" i="2"/>
  <c r="H37" i="2"/>
  <c r="H39" i="2" s="1"/>
  <c r="G37" i="2"/>
  <c r="G39" i="2" s="1"/>
  <c r="D37" i="2"/>
  <c r="D39" i="2" s="1"/>
  <c r="C37" i="2"/>
  <c r="C39" i="2" s="1"/>
  <c r="T36" i="2"/>
  <c r="V36" i="2" s="1"/>
  <c r="S36" i="2"/>
  <c r="U36" i="2" s="1"/>
  <c r="R36" i="2"/>
  <c r="Q36" i="2"/>
  <c r="N36" i="2"/>
  <c r="M36" i="2"/>
  <c r="J36" i="2"/>
  <c r="I36" i="2"/>
  <c r="F36" i="2"/>
  <c r="E36" i="2"/>
  <c r="T35" i="2"/>
  <c r="V35" i="2" s="1"/>
  <c r="S35" i="2"/>
  <c r="U35" i="2" s="1"/>
  <c r="T34" i="2"/>
  <c r="S34" i="2"/>
  <c r="U34" i="2" s="1"/>
  <c r="R34" i="2"/>
  <c r="Q34" i="2"/>
  <c r="N34" i="2"/>
  <c r="M34" i="2"/>
  <c r="J34" i="2"/>
  <c r="I34" i="2"/>
  <c r="E34" i="2"/>
  <c r="T33" i="2"/>
  <c r="V33" i="2" s="1"/>
  <c r="S33" i="2"/>
  <c r="R33" i="2"/>
  <c r="Q33" i="2"/>
  <c r="N33" i="2"/>
  <c r="M33" i="2"/>
  <c r="J33" i="2"/>
  <c r="I33" i="2"/>
  <c r="F33" i="2"/>
  <c r="E33" i="2"/>
  <c r="T32" i="2"/>
  <c r="V32" i="2" s="1"/>
  <c r="S32" i="2"/>
  <c r="R32" i="2"/>
  <c r="Q32" i="2"/>
  <c r="N32" i="2"/>
  <c r="M32" i="2"/>
  <c r="J32" i="2"/>
  <c r="I32" i="2"/>
  <c r="F32" i="2"/>
  <c r="E32" i="2"/>
  <c r="T31" i="2"/>
  <c r="V31" i="2" s="1"/>
  <c r="S31" i="2"/>
  <c r="Q31" i="2"/>
  <c r="E31" i="2"/>
  <c r="T30" i="2"/>
  <c r="S30" i="2"/>
  <c r="R30" i="2"/>
  <c r="Q30" i="2"/>
  <c r="N30" i="2"/>
  <c r="M30" i="2"/>
  <c r="J30" i="2"/>
  <c r="I30" i="2"/>
  <c r="F30" i="2"/>
  <c r="E30" i="2"/>
  <c r="T29" i="2"/>
  <c r="S29" i="2"/>
  <c r="R29" i="2"/>
  <c r="Q29" i="2"/>
  <c r="N29" i="2"/>
  <c r="M29" i="2"/>
  <c r="J29" i="2"/>
  <c r="I29" i="2"/>
  <c r="F29" i="2"/>
  <c r="E29" i="2"/>
  <c r="T28" i="2"/>
  <c r="S28" i="2"/>
  <c r="R28" i="2"/>
  <c r="Q28" i="2"/>
  <c r="N28" i="2"/>
  <c r="M28" i="2"/>
  <c r="J28" i="2"/>
  <c r="I28" i="2"/>
  <c r="F28" i="2"/>
  <c r="E28" i="2"/>
  <c r="M27" i="2"/>
  <c r="U27" i="2" s="1"/>
  <c r="T26" i="2"/>
  <c r="S26" i="2"/>
  <c r="R26" i="2"/>
  <c r="Q26" i="2"/>
  <c r="N26" i="2"/>
  <c r="M26" i="2"/>
  <c r="J26" i="2"/>
  <c r="I26" i="2"/>
  <c r="F26" i="2"/>
  <c r="E26" i="2"/>
  <c r="T25" i="2"/>
  <c r="S25" i="2"/>
  <c r="R25" i="2"/>
  <c r="Q25" i="2"/>
  <c r="N25" i="2"/>
  <c r="M25" i="2"/>
  <c r="J25" i="2"/>
  <c r="I25" i="2"/>
  <c r="F25" i="2"/>
  <c r="E25" i="2"/>
  <c r="T24" i="2"/>
  <c r="S24" i="2"/>
  <c r="R24" i="2"/>
  <c r="Q24" i="2"/>
  <c r="N24" i="2"/>
  <c r="M24" i="2"/>
  <c r="J24" i="2"/>
  <c r="I24" i="2"/>
  <c r="F24" i="2"/>
  <c r="E24" i="2"/>
  <c r="T23" i="2"/>
  <c r="S23" i="2"/>
  <c r="U23" i="2" s="1"/>
  <c r="R23" i="2"/>
  <c r="Q23" i="2"/>
  <c r="N23" i="2"/>
  <c r="M23" i="2"/>
  <c r="J23" i="2"/>
  <c r="I23" i="2"/>
  <c r="F23" i="2"/>
  <c r="E23" i="2"/>
  <c r="T22" i="2"/>
  <c r="V22" i="2" s="1"/>
  <c r="S22" i="2"/>
  <c r="R22" i="2"/>
  <c r="Q22" i="2"/>
  <c r="N22" i="2"/>
  <c r="M22" i="2"/>
  <c r="J22" i="2"/>
  <c r="I22" i="2"/>
  <c r="F22" i="2"/>
  <c r="E22" i="2"/>
  <c r="T21" i="2"/>
  <c r="S21" i="2"/>
  <c r="U21" i="2" s="1"/>
  <c r="E21" i="2"/>
  <c r="T20" i="2"/>
  <c r="S20" i="2"/>
  <c r="U20" i="2" s="1"/>
  <c r="R20" i="2"/>
  <c r="Q20" i="2"/>
  <c r="N20" i="2"/>
  <c r="M20" i="2"/>
  <c r="J20" i="2"/>
  <c r="I20" i="2"/>
  <c r="F20" i="2"/>
  <c r="E20" i="2"/>
  <c r="T19" i="2"/>
  <c r="V19" i="2" s="1"/>
  <c r="S19" i="2"/>
  <c r="R19" i="2"/>
  <c r="Q19" i="2"/>
  <c r="N19" i="2"/>
  <c r="M19" i="2"/>
  <c r="J19" i="2"/>
  <c r="I19" i="2"/>
  <c r="F19" i="2"/>
  <c r="E19" i="2"/>
  <c r="T17" i="2"/>
  <c r="V17" i="2" s="1"/>
  <c r="S17" i="2"/>
  <c r="Q17" i="2"/>
  <c r="M17" i="2"/>
  <c r="E17" i="2"/>
  <c r="S16" i="2"/>
  <c r="Q16" i="2"/>
  <c r="M16" i="2"/>
  <c r="I16" i="2"/>
  <c r="E16" i="2"/>
  <c r="S15" i="2"/>
  <c r="Q15" i="2"/>
  <c r="M15" i="2"/>
  <c r="I15" i="2"/>
  <c r="E15" i="2"/>
  <c r="T14" i="2"/>
  <c r="V14" i="2" s="1"/>
  <c r="S14" i="2"/>
  <c r="I14" i="2"/>
  <c r="E14" i="2"/>
  <c r="T13" i="2"/>
  <c r="V13" i="2" s="1"/>
  <c r="S13" i="2"/>
  <c r="R13" i="2"/>
  <c r="Q13" i="2"/>
  <c r="N13" i="2"/>
  <c r="M13" i="2"/>
  <c r="J13" i="2"/>
  <c r="I13" i="2"/>
  <c r="F13" i="2"/>
  <c r="E13" i="2"/>
  <c r="T12" i="2"/>
  <c r="V12" i="2" s="1"/>
  <c r="S12" i="2"/>
  <c r="U12" i="2" s="1"/>
  <c r="R12" i="2"/>
  <c r="Q12" i="2"/>
  <c r="N12" i="2"/>
  <c r="M12" i="2"/>
  <c r="J12" i="2"/>
  <c r="I12" i="2"/>
  <c r="F12" i="2"/>
  <c r="E12" i="2"/>
  <c r="T11" i="2"/>
  <c r="S11" i="2"/>
  <c r="U11" i="2" s="1"/>
  <c r="R11" i="2"/>
  <c r="Q11" i="2"/>
  <c r="N11" i="2"/>
  <c r="M11" i="2"/>
  <c r="J11" i="2"/>
  <c r="I11" i="2"/>
  <c r="F11" i="2"/>
  <c r="E11" i="2"/>
  <c r="T10" i="2"/>
  <c r="V10" i="2" s="1"/>
  <c r="S10" i="2"/>
  <c r="R10" i="2"/>
  <c r="Q10" i="2"/>
  <c r="N10" i="2"/>
  <c r="M10" i="2"/>
  <c r="J10" i="2"/>
  <c r="I10" i="2"/>
  <c r="F10" i="2"/>
  <c r="E10" i="2"/>
  <c r="T9" i="2"/>
  <c r="V9" i="2" s="1"/>
  <c r="S9" i="2"/>
  <c r="R9" i="2"/>
  <c r="Q9" i="2"/>
  <c r="N9" i="2"/>
  <c r="M9" i="2"/>
  <c r="J9" i="2"/>
  <c r="I9" i="2"/>
  <c r="F9" i="2"/>
  <c r="E9" i="2"/>
  <c r="T8" i="2"/>
  <c r="V8" i="2" s="1"/>
  <c r="S8" i="2"/>
  <c r="R8" i="2"/>
  <c r="Q8" i="2"/>
  <c r="N8" i="2"/>
  <c r="M8" i="2"/>
  <c r="J8" i="2"/>
  <c r="I8" i="2"/>
  <c r="F8" i="2"/>
  <c r="E8" i="2"/>
  <c r="T7" i="2"/>
  <c r="S7" i="2"/>
  <c r="R7" i="2"/>
  <c r="R37" i="2" s="1"/>
  <c r="Q7" i="2"/>
  <c r="N7" i="2"/>
  <c r="M7" i="2"/>
  <c r="J7" i="2"/>
  <c r="J37" i="2" s="1"/>
  <c r="I7" i="2"/>
  <c r="I37" i="2" s="1"/>
  <c r="F7" i="2"/>
  <c r="E7" i="2"/>
  <c r="K33" i="3"/>
  <c r="G33" i="3"/>
  <c r="C33" i="3"/>
  <c r="P17" i="3"/>
  <c r="R17" i="3" s="1"/>
  <c r="N17" i="3"/>
  <c r="M17" i="3"/>
  <c r="E17" i="3"/>
  <c r="M16" i="3"/>
  <c r="I16" i="3"/>
  <c r="E16" i="3"/>
  <c r="O15" i="3"/>
  <c r="M15" i="3"/>
  <c r="I15" i="3"/>
  <c r="E15" i="3"/>
  <c r="P14" i="3"/>
  <c r="R14" i="3" s="1"/>
  <c r="O14" i="3"/>
  <c r="N14" i="3"/>
  <c r="M14" i="3"/>
  <c r="J14" i="3"/>
  <c r="I14" i="3"/>
  <c r="F14" i="3"/>
  <c r="E14" i="3"/>
  <c r="K32" i="5"/>
  <c r="G32" i="5"/>
  <c r="C32" i="5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K31" i="1"/>
  <c r="G31" i="1"/>
  <c r="C31" i="1"/>
  <c r="O38" i="13"/>
  <c r="K38" i="13"/>
  <c r="G38" i="13"/>
  <c r="C38" i="13"/>
  <c r="T17" i="13"/>
  <c r="V17" i="13" s="1"/>
  <c r="S17" i="13"/>
  <c r="Q17" i="13"/>
  <c r="M17" i="13"/>
  <c r="E17" i="13"/>
  <c r="S16" i="13"/>
  <c r="Q16" i="13"/>
  <c r="M16" i="13"/>
  <c r="I16" i="13"/>
  <c r="E16" i="13"/>
  <c r="S15" i="13"/>
  <c r="Q15" i="13"/>
  <c r="M15" i="13"/>
  <c r="I15" i="13"/>
  <c r="E15" i="13"/>
  <c r="T14" i="13"/>
  <c r="V14" i="13" s="1"/>
  <c r="S14" i="13"/>
  <c r="I14" i="13"/>
  <c r="E14" i="13"/>
  <c r="P17" i="1"/>
  <c r="R17" i="1" s="1"/>
  <c r="N17" i="1"/>
  <c r="M17" i="1"/>
  <c r="E17" i="1"/>
  <c r="Q17" i="1" s="1"/>
  <c r="M16" i="1"/>
  <c r="I16" i="1"/>
  <c r="E16" i="1"/>
  <c r="O15" i="1"/>
  <c r="M15" i="1"/>
  <c r="I15" i="1"/>
  <c r="E15" i="1"/>
  <c r="P14" i="1"/>
  <c r="R14" i="1" s="1"/>
  <c r="O14" i="1"/>
  <c r="N14" i="1"/>
  <c r="M14" i="1"/>
  <c r="J14" i="1"/>
  <c r="I14" i="1"/>
  <c r="F14" i="1"/>
  <c r="E14" i="1"/>
  <c r="Q37" i="2" l="1"/>
  <c r="U8" i="2"/>
  <c r="U10" i="2"/>
  <c r="U25" i="2"/>
  <c r="V29" i="2"/>
  <c r="U15" i="2"/>
  <c r="U17" i="2"/>
  <c r="I38" i="2"/>
  <c r="I39" i="2" s="1"/>
  <c r="I40" i="2" s="1"/>
  <c r="Q38" i="2"/>
  <c r="T38" i="2"/>
  <c r="J38" i="2"/>
  <c r="J39" i="2" s="1"/>
  <c r="R38" i="2"/>
  <c r="V23" i="2"/>
  <c r="V25" i="2"/>
  <c r="U28" i="2"/>
  <c r="U31" i="2"/>
  <c r="U33" i="2"/>
  <c r="E37" i="2"/>
  <c r="M37" i="2"/>
  <c r="S37" i="2"/>
  <c r="U9" i="2"/>
  <c r="U13" i="2"/>
  <c r="U14" i="2"/>
  <c r="U16" i="2"/>
  <c r="V20" i="2"/>
  <c r="U22" i="2"/>
  <c r="U24" i="2"/>
  <c r="U26" i="2"/>
  <c r="V28" i="2"/>
  <c r="V30" i="2"/>
  <c r="K39" i="2"/>
  <c r="R39" i="2"/>
  <c r="U30" i="2"/>
  <c r="F37" i="2"/>
  <c r="N37" i="2"/>
  <c r="T37" i="2"/>
  <c r="V11" i="2"/>
  <c r="E38" i="2"/>
  <c r="M38" i="2"/>
  <c r="S38" i="2"/>
  <c r="F38" i="2"/>
  <c r="N38" i="2"/>
  <c r="V24" i="2"/>
  <c r="V26" i="2"/>
  <c r="U29" i="2"/>
  <c r="U32" i="2"/>
  <c r="V34" i="2"/>
  <c r="T39" i="2"/>
  <c r="E39" i="2"/>
  <c r="M39" i="2"/>
  <c r="Q39" i="2"/>
  <c r="C40" i="2"/>
  <c r="G40" i="2"/>
  <c r="K40" i="2"/>
  <c r="O40" i="2"/>
  <c r="V7" i="2"/>
  <c r="V37" i="2" s="1"/>
  <c r="U19" i="2"/>
  <c r="V21" i="2"/>
  <c r="U7" i="2"/>
  <c r="Q17" i="5"/>
  <c r="Q16" i="3"/>
  <c r="Q16" i="5"/>
  <c r="Q16" i="1"/>
  <c r="Q17" i="3"/>
  <c r="Q14" i="3"/>
  <c r="Q15" i="3"/>
  <c r="Q14" i="5"/>
  <c r="Q15" i="5"/>
  <c r="Q15" i="1"/>
  <c r="Q14" i="1"/>
  <c r="U14" i="13"/>
  <c r="U15" i="13"/>
  <c r="U16" i="13"/>
  <c r="U17" i="13"/>
  <c r="Q40" i="2" l="1"/>
  <c r="N39" i="2"/>
  <c r="M40" i="2" s="1"/>
  <c r="S39" i="2"/>
  <c r="S40" i="2" s="1"/>
  <c r="V38" i="2"/>
  <c r="V39" i="2" s="1"/>
  <c r="F39" i="2"/>
  <c r="E40" i="2" s="1"/>
  <c r="U38" i="2"/>
  <c r="U37" i="2"/>
  <c r="I11" i="3"/>
  <c r="I12" i="3"/>
  <c r="I13" i="3"/>
  <c r="I11" i="5"/>
  <c r="I12" i="5"/>
  <c r="I13" i="5"/>
  <c r="I11" i="1"/>
  <c r="I12" i="1"/>
  <c r="I13" i="1"/>
  <c r="I11" i="13"/>
  <c r="I12" i="13"/>
  <c r="I13" i="13"/>
  <c r="M10" i="3"/>
  <c r="M11" i="3"/>
  <c r="M12" i="3"/>
  <c r="M13" i="3"/>
  <c r="M10" i="5"/>
  <c r="M11" i="5"/>
  <c r="M12" i="5"/>
  <c r="M13" i="5"/>
  <c r="M10" i="1"/>
  <c r="M11" i="1"/>
  <c r="M12" i="1"/>
  <c r="M13" i="1"/>
  <c r="Q11" i="13"/>
  <c r="Q12" i="13"/>
  <c r="M11" i="13"/>
  <c r="M12" i="13"/>
  <c r="M13" i="13"/>
  <c r="P39" i="13"/>
  <c r="O39" i="13"/>
  <c r="L39" i="13"/>
  <c r="K39" i="13"/>
  <c r="H39" i="13"/>
  <c r="G39" i="13"/>
  <c r="D39" i="13"/>
  <c r="C39" i="13"/>
  <c r="P38" i="13"/>
  <c r="O40" i="13"/>
  <c r="L38" i="13"/>
  <c r="L40" i="13" s="1"/>
  <c r="K40" i="13"/>
  <c r="H38" i="13"/>
  <c r="H40" i="13" s="1"/>
  <c r="G40" i="13"/>
  <c r="D38" i="13"/>
  <c r="D40" i="13" s="1"/>
  <c r="C40" i="13"/>
  <c r="T37" i="13"/>
  <c r="V37" i="13" s="1"/>
  <c r="S37" i="13"/>
  <c r="U37" i="13" s="1"/>
  <c r="R37" i="13"/>
  <c r="Q37" i="13"/>
  <c r="N37" i="13"/>
  <c r="M37" i="13"/>
  <c r="J37" i="13"/>
  <c r="I37" i="13"/>
  <c r="F37" i="13"/>
  <c r="E37" i="13"/>
  <c r="T36" i="13"/>
  <c r="V36" i="13" s="1"/>
  <c r="S36" i="13"/>
  <c r="U36" i="13" s="1"/>
  <c r="T35" i="13"/>
  <c r="S35" i="13"/>
  <c r="U35" i="13" s="1"/>
  <c r="R35" i="13"/>
  <c r="Q35" i="13"/>
  <c r="N35" i="13"/>
  <c r="M35" i="13"/>
  <c r="J35" i="13"/>
  <c r="I35" i="13"/>
  <c r="E35" i="13"/>
  <c r="T34" i="13"/>
  <c r="V34" i="13" s="1"/>
  <c r="S34" i="13"/>
  <c r="R34" i="13"/>
  <c r="Q34" i="13"/>
  <c r="N34" i="13"/>
  <c r="M34" i="13"/>
  <c r="J34" i="13"/>
  <c r="I34" i="13"/>
  <c r="F34" i="13"/>
  <c r="E34" i="13"/>
  <c r="T33" i="13"/>
  <c r="V33" i="13"/>
  <c r="S33" i="13"/>
  <c r="R33" i="13"/>
  <c r="Q33" i="13"/>
  <c r="N33" i="13"/>
  <c r="M33" i="13"/>
  <c r="J33" i="13"/>
  <c r="I33" i="13"/>
  <c r="F33" i="13"/>
  <c r="E33" i="13"/>
  <c r="T32" i="13"/>
  <c r="S32" i="13"/>
  <c r="R32" i="13"/>
  <c r="Q32" i="13"/>
  <c r="E32" i="13"/>
  <c r="S31" i="13"/>
  <c r="Q31" i="13"/>
  <c r="U31" i="13" s="1"/>
  <c r="T30" i="13"/>
  <c r="V30" i="13" s="1"/>
  <c r="S30" i="13"/>
  <c r="R30" i="13"/>
  <c r="Q30" i="13"/>
  <c r="N30" i="13"/>
  <c r="M30" i="13"/>
  <c r="J30" i="13"/>
  <c r="I30" i="13"/>
  <c r="F30" i="13"/>
  <c r="E30" i="13"/>
  <c r="T29" i="13"/>
  <c r="S29" i="13"/>
  <c r="R29" i="13"/>
  <c r="Q29" i="13"/>
  <c r="N29" i="13"/>
  <c r="M29" i="13"/>
  <c r="J29" i="13"/>
  <c r="I29" i="13"/>
  <c r="F29" i="13"/>
  <c r="E29" i="13"/>
  <c r="T28" i="13"/>
  <c r="S28" i="13"/>
  <c r="R28" i="13"/>
  <c r="N28" i="13"/>
  <c r="M28" i="13"/>
  <c r="U28" i="13" s="1"/>
  <c r="T27" i="13"/>
  <c r="S27" i="13"/>
  <c r="U27" i="13" s="1"/>
  <c r="R27" i="13"/>
  <c r="Q27" i="13"/>
  <c r="N27" i="13"/>
  <c r="M27" i="13"/>
  <c r="J27" i="13"/>
  <c r="I27" i="13"/>
  <c r="F27" i="13"/>
  <c r="E27" i="13"/>
  <c r="T26" i="13"/>
  <c r="S26" i="13"/>
  <c r="U26" i="13" s="1"/>
  <c r="R26" i="13"/>
  <c r="Q26" i="13"/>
  <c r="N26" i="13"/>
  <c r="M26" i="13"/>
  <c r="J26" i="13"/>
  <c r="I26" i="13"/>
  <c r="F26" i="13"/>
  <c r="E26" i="13"/>
  <c r="T25" i="13"/>
  <c r="S25" i="13"/>
  <c r="U25" i="13" s="1"/>
  <c r="R25" i="13"/>
  <c r="Q25" i="13"/>
  <c r="N25" i="13"/>
  <c r="M25" i="13"/>
  <c r="J25" i="13"/>
  <c r="I25" i="13"/>
  <c r="F25" i="13"/>
  <c r="E25" i="13"/>
  <c r="T24" i="13"/>
  <c r="J24" i="13"/>
  <c r="T23" i="13"/>
  <c r="V23" i="13" s="1"/>
  <c r="S23" i="13"/>
  <c r="R23" i="13"/>
  <c r="Q23" i="13"/>
  <c r="N23" i="13"/>
  <c r="M23" i="13"/>
  <c r="J23" i="13"/>
  <c r="I23" i="13"/>
  <c r="F23" i="13"/>
  <c r="E23" i="13"/>
  <c r="T22" i="13"/>
  <c r="S22" i="13"/>
  <c r="U22" i="13" s="1"/>
  <c r="R22" i="13"/>
  <c r="Q22" i="13"/>
  <c r="N22" i="13"/>
  <c r="M22" i="13"/>
  <c r="J22" i="13"/>
  <c r="I22" i="13"/>
  <c r="F22" i="13"/>
  <c r="E22" i="13"/>
  <c r="T21" i="13"/>
  <c r="S21" i="13"/>
  <c r="U21" i="13" s="1"/>
  <c r="R21" i="13"/>
  <c r="N21" i="13"/>
  <c r="J21" i="13"/>
  <c r="F21" i="13"/>
  <c r="E21" i="13"/>
  <c r="T20" i="13"/>
  <c r="S20" i="13"/>
  <c r="U20" i="13" s="1"/>
  <c r="R20" i="13"/>
  <c r="Q20" i="13"/>
  <c r="N20" i="13"/>
  <c r="M20" i="13"/>
  <c r="J20" i="13"/>
  <c r="I20" i="13"/>
  <c r="F20" i="13"/>
  <c r="E20" i="13"/>
  <c r="T19" i="13"/>
  <c r="V19" i="13" s="1"/>
  <c r="S19" i="13"/>
  <c r="R19" i="13"/>
  <c r="Q19" i="13"/>
  <c r="N19" i="13"/>
  <c r="M19" i="13"/>
  <c r="J19" i="13"/>
  <c r="I19" i="13"/>
  <c r="F19" i="13"/>
  <c r="E19" i="13"/>
  <c r="T13" i="13"/>
  <c r="V13" i="13" s="1"/>
  <c r="R13" i="13"/>
  <c r="Q13" i="13"/>
  <c r="N13" i="13"/>
  <c r="J13" i="13"/>
  <c r="F13" i="13"/>
  <c r="E13" i="13"/>
  <c r="T12" i="13"/>
  <c r="V12" i="13" s="1"/>
  <c r="S12" i="13"/>
  <c r="R12" i="13"/>
  <c r="N12" i="13"/>
  <c r="J12" i="13"/>
  <c r="F12" i="13"/>
  <c r="E12" i="13"/>
  <c r="T11" i="13"/>
  <c r="S11" i="13"/>
  <c r="U11" i="13" s="1"/>
  <c r="R11" i="13"/>
  <c r="N11" i="13"/>
  <c r="J11" i="13"/>
  <c r="F11" i="13"/>
  <c r="E11" i="13"/>
  <c r="T10" i="13"/>
  <c r="V10" i="13" s="1"/>
  <c r="S10" i="13"/>
  <c r="R10" i="13"/>
  <c r="Q10" i="13"/>
  <c r="N10" i="13"/>
  <c r="M10" i="13"/>
  <c r="J10" i="13"/>
  <c r="I10" i="13"/>
  <c r="F10" i="13"/>
  <c r="E10" i="13"/>
  <c r="T9" i="13"/>
  <c r="V9" i="13" s="1"/>
  <c r="S9" i="13"/>
  <c r="R9" i="13"/>
  <c r="Q9" i="13"/>
  <c r="N9" i="13"/>
  <c r="M9" i="13"/>
  <c r="J9" i="13"/>
  <c r="I9" i="13"/>
  <c r="F9" i="13"/>
  <c r="E9" i="13"/>
  <c r="T8" i="13"/>
  <c r="V8" i="13" s="1"/>
  <c r="S8" i="13"/>
  <c r="R8" i="13"/>
  <c r="Q8" i="13"/>
  <c r="N8" i="13"/>
  <c r="M8" i="13"/>
  <c r="J8" i="13"/>
  <c r="I8" i="13"/>
  <c r="F8" i="13"/>
  <c r="E8" i="13"/>
  <c r="T7" i="13"/>
  <c r="V7" i="13" s="1"/>
  <c r="S7" i="13"/>
  <c r="R7" i="13"/>
  <c r="Q7" i="13"/>
  <c r="N7" i="13"/>
  <c r="M7" i="13"/>
  <c r="J7" i="13"/>
  <c r="I7" i="13"/>
  <c r="F7" i="13"/>
  <c r="F38" i="13" s="1"/>
  <c r="E7" i="13"/>
  <c r="P8" i="3"/>
  <c r="R8" i="3" s="1"/>
  <c r="P9" i="3"/>
  <c r="R9" i="3" s="1"/>
  <c r="P10" i="3"/>
  <c r="R10" i="3" s="1"/>
  <c r="P11" i="3"/>
  <c r="P12" i="3"/>
  <c r="R12" i="3" s="1"/>
  <c r="P13" i="3"/>
  <c r="R13" i="3" s="1"/>
  <c r="O8" i="3"/>
  <c r="O9" i="3"/>
  <c r="O10" i="3"/>
  <c r="O11" i="3"/>
  <c r="Q11" i="3" s="1"/>
  <c r="O12" i="3"/>
  <c r="P20" i="3"/>
  <c r="P21" i="3"/>
  <c r="R21" i="3" s="1"/>
  <c r="P22" i="3"/>
  <c r="R22" i="3" s="1"/>
  <c r="P23" i="3"/>
  <c r="P24" i="3"/>
  <c r="R24" i="3" s="1"/>
  <c r="P25" i="3"/>
  <c r="P26" i="3"/>
  <c r="R26" i="3" s="1"/>
  <c r="P27" i="3"/>
  <c r="R27" i="3" s="1"/>
  <c r="P28" i="3"/>
  <c r="R28" i="3" s="1"/>
  <c r="P29" i="3"/>
  <c r="R29" i="3" s="1"/>
  <c r="P30" i="3"/>
  <c r="P31" i="3"/>
  <c r="R31" i="3" s="1"/>
  <c r="P32" i="3"/>
  <c r="R32" i="3" s="1"/>
  <c r="O20" i="3"/>
  <c r="O21" i="3"/>
  <c r="Q21" i="3" s="1"/>
  <c r="O22" i="3"/>
  <c r="O23" i="3"/>
  <c r="Q23" i="3" s="1"/>
  <c r="O24" i="3"/>
  <c r="O25" i="3"/>
  <c r="O26" i="3"/>
  <c r="O27" i="3"/>
  <c r="O28" i="3"/>
  <c r="O29" i="3"/>
  <c r="O30" i="3"/>
  <c r="Q30" i="3" s="1"/>
  <c r="O31" i="3"/>
  <c r="Q31" i="3" s="1"/>
  <c r="O32" i="3"/>
  <c r="Q32" i="3" s="1"/>
  <c r="P20" i="5"/>
  <c r="P21" i="5"/>
  <c r="R21" i="5"/>
  <c r="P22" i="5"/>
  <c r="R22" i="5" s="1"/>
  <c r="P23" i="5"/>
  <c r="R23" i="5" s="1"/>
  <c r="P24" i="5"/>
  <c r="P25" i="5"/>
  <c r="P26" i="5"/>
  <c r="R26" i="5" s="1"/>
  <c r="P27" i="5"/>
  <c r="R27" i="5" s="1"/>
  <c r="P28" i="5"/>
  <c r="R28" i="5"/>
  <c r="P29" i="5"/>
  <c r="P30" i="5"/>
  <c r="R30" i="5" s="1"/>
  <c r="P31" i="5"/>
  <c r="R31" i="5" s="1"/>
  <c r="O20" i="5"/>
  <c r="Q20" i="5" s="1"/>
  <c r="O21" i="5"/>
  <c r="Q21" i="5" s="1"/>
  <c r="O22" i="5"/>
  <c r="O23" i="5"/>
  <c r="O24" i="5"/>
  <c r="Q24" i="5" s="1"/>
  <c r="O25" i="5"/>
  <c r="O26" i="5"/>
  <c r="O27" i="5"/>
  <c r="O28" i="5"/>
  <c r="O29" i="5"/>
  <c r="Q29" i="5" s="1"/>
  <c r="O30" i="5"/>
  <c r="Q30" i="5" s="1"/>
  <c r="O31" i="5"/>
  <c r="Q31" i="5" s="1"/>
  <c r="P8" i="5"/>
  <c r="R8" i="5" s="1"/>
  <c r="P9" i="5"/>
  <c r="R9" i="5" s="1"/>
  <c r="P10" i="5"/>
  <c r="R10" i="5" s="1"/>
  <c r="P11" i="5"/>
  <c r="P12" i="5"/>
  <c r="R12" i="5" s="1"/>
  <c r="P13" i="5"/>
  <c r="R13" i="5" s="1"/>
  <c r="O8" i="5"/>
  <c r="O9" i="5"/>
  <c r="O10" i="5"/>
  <c r="O11" i="5"/>
  <c r="Q11" i="5" s="1"/>
  <c r="O12" i="5"/>
  <c r="P8" i="1"/>
  <c r="R8" i="1" s="1"/>
  <c r="P9" i="1"/>
  <c r="R9" i="1" s="1"/>
  <c r="P10" i="1"/>
  <c r="R10" i="1" s="1"/>
  <c r="P11" i="1"/>
  <c r="F11" i="1"/>
  <c r="J11" i="1"/>
  <c r="N11" i="1"/>
  <c r="P12" i="1"/>
  <c r="R12" i="1" s="1"/>
  <c r="P13" i="1"/>
  <c r="R13" i="1" s="1"/>
  <c r="O8" i="1"/>
  <c r="E8" i="1"/>
  <c r="I8" i="1"/>
  <c r="M8" i="1"/>
  <c r="O9" i="1"/>
  <c r="E9" i="1"/>
  <c r="I9" i="1"/>
  <c r="M9" i="1"/>
  <c r="O10" i="1"/>
  <c r="E10" i="1"/>
  <c r="I10" i="1"/>
  <c r="O11" i="1"/>
  <c r="Q11" i="1" s="1"/>
  <c r="O12" i="1"/>
  <c r="E12" i="1"/>
  <c r="E13" i="1"/>
  <c r="P20" i="1"/>
  <c r="F20" i="1"/>
  <c r="J20" i="1"/>
  <c r="N20" i="1"/>
  <c r="P21" i="1"/>
  <c r="R21" i="1" s="1"/>
  <c r="P22" i="1"/>
  <c r="P23" i="1"/>
  <c r="F23" i="1"/>
  <c r="J23" i="1"/>
  <c r="N23" i="1"/>
  <c r="P24" i="1"/>
  <c r="F24" i="1"/>
  <c r="J24" i="1"/>
  <c r="N24" i="1"/>
  <c r="P25" i="1"/>
  <c r="R25" i="1" s="1"/>
  <c r="P26" i="1"/>
  <c r="R26" i="1" s="1"/>
  <c r="P27" i="1"/>
  <c r="R27" i="1" s="1"/>
  <c r="P28" i="1"/>
  <c r="F28" i="1"/>
  <c r="J28" i="1"/>
  <c r="N28" i="1"/>
  <c r="P29" i="1"/>
  <c r="R29" i="1" s="1"/>
  <c r="P30" i="1"/>
  <c r="R30" i="1" s="1"/>
  <c r="O20" i="1"/>
  <c r="Q20" i="1" s="1"/>
  <c r="O21" i="1"/>
  <c r="Q21" i="1" s="1"/>
  <c r="O22" i="1"/>
  <c r="E22" i="1"/>
  <c r="I22" i="1"/>
  <c r="M22" i="1"/>
  <c r="O23" i="1"/>
  <c r="Q23" i="1" s="1"/>
  <c r="O24" i="1"/>
  <c r="E24" i="1"/>
  <c r="I24" i="1"/>
  <c r="M24" i="1"/>
  <c r="O25" i="1"/>
  <c r="E25" i="1"/>
  <c r="I25" i="1"/>
  <c r="M25" i="1"/>
  <c r="O26" i="1"/>
  <c r="I26" i="1"/>
  <c r="O27" i="1"/>
  <c r="E27" i="1"/>
  <c r="I27" i="1"/>
  <c r="M27" i="1"/>
  <c r="O28" i="1"/>
  <c r="Q28" i="1" s="1"/>
  <c r="O29" i="1"/>
  <c r="Q29" i="1" s="1"/>
  <c r="O30" i="1"/>
  <c r="Q30" i="1" s="1"/>
  <c r="E23" i="1"/>
  <c r="E20" i="1"/>
  <c r="P7" i="1"/>
  <c r="R7" i="1" s="1"/>
  <c r="O7" i="1"/>
  <c r="E7" i="1"/>
  <c r="I7" i="1"/>
  <c r="M7" i="1"/>
  <c r="N7" i="1"/>
  <c r="N8" i="1"/>
  <c r="N9" i="1"/>
  <c r="N10" i="1"/>
  <c r="N12" i="1"/>
  <c r="N13" i="1"/>
  <c r="L31" i="1"/>
  <c r="J7" i="1"/>
  <c r="J8" i="1"/>
  <c r="J9" i="1"/>
  <c r="J10" i="1"/>
  <c r="J12" i="1"/>
  <c r="J13" i="1"/>
  <c r="H31" i="1"/>
  <c r="F7" i="1"/>
  <c r="F8" i="1"/>
  <c r="F9" i="1"/>
  <c r="F10" i="1"/>
  <c r="F12" i="1"/>
  <c r="F13" i="1"/>
  <c r="E11" i="1"/>
  <c r="D31" i="1"/>
  <c r="N25" i="1"/>
  <c r="N27" i="1"/>
  <c r="N30" i="1"/>
  <c r="M28" i="1"/>
  <c r="M30" i="1"/>
  <c r="M23" i="1"/>
  <c r="N22" i="1"/>
  <c r="M20" i="1"/>
  <c r="N19" i="1"/>
  <c r="M19" i="1"/>
  <c r="I23" i="1"/>
  <c r="J22" i="1"/>
  <c r="F22" i="1"/>
  <c r="I20" i="1"/>
  <c r="P19" i="1"/>
  <c r="R19" i="1" s="1"/>
  <c r="O19" i="1"/>
  <c r="E19" i="1"/>
  <c r="I19" i="1"/>
  <c r="K32" i="1"/>
  <c r="K33" i="1" s="1"/>
  <c r="L32" i="1"/>
  <c r="I28" i="1"/>
  <c r="I30" i="1"/>
  <c r="J19" i="1"/>
  <c r="J25" i="1"/>
  <c r="J27" i="1"/>
  <c r="J30" i="1"/>
  <c r="G32" i="1"/>
  <c r="G33" i="1" s="1"/>
  <c r="H32" i="1"/>
  <c r="E28" i="1"/>
  <c r="E30" i="1"/>
  <c r="F19" i="1"/>
  <c r="F25" i="1"/>
  <c r="F27" i="1"/>
  <c r="F30" i="1"/>
  <c r="C32" i="1"/>
  <c r="D32" i="1"/>
  <c r="P7" i="5"/>
  <c r="F11" i="5"/>
  <c r="J11" i="5"/>
  <c r="N11" i="5"/>
  <c r="O7" i="5"/>
  <c r="E7" i="5"/>
  <c r="I7" i="5"/>
  <c r="M7" i="5"/>
  <c r="E8" i="5"/>
  <c r="I8" i="5"/>
  <c r="M8" i="5"/>
  <c r="E9" i="5"/>
  <c r="I9" i="5"/>
  <c r="M9" i="5"/>
  <c r="E10" i="5"/>
  <c r="I10" i="5"/>
  <c r="E12" i="5"/>
  <c r="E13" i="5"/>
  <c r="Q13" i="5" s="1"/>
  <c r="N7" i="5"/>
  <c r="N8" i="5"/>
  <c r="N9" i="5"/>
  <c r="N10" i="5"/>
  <c r="N12" i="5"/>
  <c r="N13" i="5"/>
  <c r="L32" i="5"/>
  <c r="L34" i="5" s="1"/>
  <c r="J7" i="5"/>
  <c r="J8" i="5"/>
  <c r="J9" i="5"/>
  <c r="J10" i="5"/>
  <c r="J12" i="5"/>
  <c r="J13" i="5"/>
  <c r="H32" i="5"/>
  <c r="F7" i="5"/>
  <c r="F8" i="5"/>
  <c r="F9" i="5"/>
  <c r="F10" i="5"/>
  <c r="F12" i="5"/>
  <c r="F13" i="5"/>
  <c r="E11" i="5"/>
  <c r="D32" i="5"/>
  <c r="I20" i="5"/>
  <c r="F24" i="5"/>
  <c r="R24" i="5" s="1"/>
  <c r="J24" i="5"/>
  <c r="N24" i="5"/>
  <c r="M24" i="5"/>
  <c r="I24" i="5"/>
  <c r="E24" i="5"/>
  <c r="O19" i="5"/>
  <c r="E19" i="5"/>
  <c r="I19" i="5"/>
  <c r="Q19" i="5" s="1"/>
  <c r="M19" i="5"/>
  <c r="E23" i="5"/>
  <c r="I23" i="5"/>
  <c r="M23" i="5"/>
  <c r="I25" i="5"/>
  <c r="E25" i="5"/>
  <c r="M25" i="5"/>
  <c r="I26" i="5"/>
  <c r="M26" i="5"/>
  <c r="E26" i="5"/>
  <c r="M27" i="5"/>
  <c r="E27" i="5"/>
  <c r="I27" i="5"/>
  <c r="M22" i="5"/>
  <c r="E22" i="5"/>
  <c r="I22" i="5"/>
  <c r="M28" i="5"/>
  <c r="E28" i="5"/>
  <c r="I28" i="5"/>
  <c r="P19" i="5"/>
  <c r="R19" i="5" s="1"/>
  <c r="F20" i="5"/>
  <c r="J20" i="5"/>
  <c r="N20" i="5"/>
  <c r="J25" i="5"/>
  <c r="F25" i="5"/>
  <c r="N25" i="5"/>
  <c r="F29" i="5"/>
  <c r="J29" i="5"/>
  <c r="N29" i="5"/>
  <c r="M20" i="5"/>
  <c r="M29" i="5"/>
  <c r="M31" i="5"/>
  <c r="N19" i="5"/>
  <c r="N23" i="5"/>
  <c r="N26" i="5"/>
  <c r="N27" i="5"/>
  <c r="N22" i="5"/>
  <c r="N28" i="5"/>
  <c r="N31" i="5"/>
  <c r="K33" i="5"/>
  <c r="K34" i="5" s="1"/>
  <c r="L33" i="5"/>
  <c r="I29" i="5"/>
  <c r="I31" i="5"/>
  <c r="J19" i="5"/>
  <c r="J23" i="5"/>
  <c r="J26" i="5"/>
  <c r="J27" i="5"/>
  <c r="J22" i="5"/>
  <c r="J28" i="5"/>
  <c r="J31" i="5"/>
  <c r="G33" i="5"/>
  <c r="G34" i="5" s="1"/>
  <c r="H33" i="5"/>
  <c r="E20" i="5"/>
  <c r="E29" i="5"/>
  <c r="E31" i="5"/>
  <c r="F19" i="5"/>
  <c r="F23" i="5"/>
  <c r="F26" i="5"/>
  <c r="F27" i="5"/>
  <c r="F22" i="5"/>
  <c r="F28" i="5"/>
  <c r="F31" i="5"/>
  <c r="C33" i="5"/>
  <c r="D33" i="5"/>
  <c r="P7" i="3"/>
  <c r="R7" i="3" s="1"/>
  <c r="F11" i="3"/>
  <c r="J11" i="3"/>
  <c r="N11" i="3"/>
  <c r="E10" i="3"/>
  <c r="I10" i="3"/>
  <c r="O7" i="3"/>
  <c r="E7" i="3"/>
  <c r="I7" i="3"/>
  <c r="M7" i="3"/>
  <c r="E8" i="3"/>
  <c r="I8" i="3"/>
  <c r="M8" i="3"/>
  <c r="E9" i="3"/>
  <c r="I9" i="3"/>
  <c r="M9" i="3"/>
  <c r="E12" i="3"/>
  <c r="E13" i="3"/>
  <c r="N7" i="3"/>
  <c r="N8" i="3"/>
  <c r="N9" i="3"/>
  <c r="N10" i="3"/>
  <c r="N12" i="3"/>
  <c r="N13" i="3"/>
  <c r="L33" i="3"/>
  <c r="J7" i="3"/>
  <c r="J8" i="3"/>
  <c r="J9" i="3"/>
  <c r="J10" i="3"/>
  <c r="J12" i="3"/>
  <c r="J13" i="3"/>
  <c r="H33" i="3"/>
  <c r="F7" i="3"/>
  <c r="F8" i="3"/>
  <c r="F9" i="3"/>
  <c r="F10" i="3"/>
  <c r="F12" i="3"/>
  <c r="F13" i="3"/>
  <c r="E11" i="3"/>
  <c r="D33" i="3"/>
  <c r="F23" i="3"/>
  <c r="J23" i="3"/>
  <c r="N23" i="3"/>
  <c r="M23" i="3"/>
  <c r="I23" i="3"/>
  <c r="E23" i="3"/>
  <c r="O19" i="3"/>
  <c r="E19" i="3"/>
  <c r="I19" i="3"/>
  <c r="M19" i="3"/>
  <c r="E22" i="3"/>
  <c r="I22" i="3"/>
  <c r="M22" i="3"/>
  <c r="I24" i="3"/>
  <c r="E24" i="3"/>
  <c r="M24" i="3"/>
  <c r="I25" i="3"/>
  <c r="E25" i="3"/>
  <c r="M25" i="3"/>
  <c r="I26" i="3"/>
  <c r="M26" i="3"/>
  <c r="E26" i="3"/>
  <c r="M27" i="3"/>
  <c r="E27" i="3"/>
  <c r="Q27" i="3" s="1"/>
  <c r="I27" i="3"/>
  <c r="M28" i="3"/>
  <c r="E28" i="3"/>
  <c r="I28" i="3"/>
  <c r="M29" i="3"/>
  <c r="E29" i="3"/>
  <c r="I29" i="3"/>
  <c r="P19" i="3"/>
  <c r="F20" i="3"/>
  <c r="J20" i="3"/>
  <c r="N20" i="3"/>
  <c r="J25" i="3"/>
  <c r="F25" i="3"/>
  <c r="N25" i="3"/>
  <c r="F30" i="3"/>
  <c r="J30" i="3"/>
  <c r="N30" i="3"/>
  <c r="M20" i="3"/>
  <c r="M30" i="3"/>
  <c r="M32" i="3"/>
  <c r="N19" i="3"/>
  <c r="N22" i="3"/>
  <c r="N24" i="3"/>
  <c r="N26" i="3"/>
  <c r="N27" i="3"/>
  <c r="N28" i="3"/>
  <c r="N29" i="3"/>
  <c r="N32" i="3"/>
  <c r="K34" i="3"/>
  <c r="K35" i="3" s="1"/>
  <c r="L34" i="3"/>
  <c r="I20" i="3"/>
  <c r="I30" i="3"/>
  <c r="I32" i="3"/>
  <c r="J19" i="3"/>
  <c r="J22" i="3"/>
  <c r="J24" i="3"/>
  <c r="J26" i="3"/>
  <c r="J27" i="3"/>
  <c r="J28" i="3"/>
  <c r="J29" i="3"/>
  <c r="J32" i="3"/>
  <c r="G34" i="3"/>
  <c r="H34" i="3"/>
  <c r="E20" i="3"/>
  <c r="E30" i="3"/>
  <c r="E32" i="3"/>
  <c r="F19" i="3"/>
  <c r="F22" i="3"/>
  <c r="F24" i="3"/>
  <c r="F26" i="3"/>
  <c r="F27" i="3"/>
  <c r="F28" i="3"/>
  <c r="F29" i="3"/>
  <c r="F32" i="3"/>
  <c r="C34" i="3"/>
  <c r="D34" i="3"/>
  <c r="S15" i="8"/>
  <c r="E15" i="8"/>
  <c r="T22" i="8"/>
  <c r="V22" i="8" s="1"/>
  <c r="N22" i="8"/>
  <c r="R22" i="8"/>
  <c r="S22" i="8"/>
  <c r="U22" i="8" s="1"/>
  <c r="M22" i="8"/>
  <c r="Q22" i="8"/>
  <c r="T21" i="8"/>
  <c r="V21" i="8" s="1"/>
  <c r="N21" i="8"/>
  <c r="R21" i="8"/>
  <c r="S21" i="8"/>
  <c r="U21" i="8" s="1"/>
  <c r="M21" i="8"/>
  <c r="Q21" i="8"/>
  <c r="T20" i="8"/>
  <c r="V20" i="8" s="1"/>
  <c r="S20" i="8"/>
  <c r="U20" i="8" s="1"/>
  <c r="M20" i="8"/>
  <c r="Q20" i="8"/>
  <c r="R20" i="8"/>
  <c r="N20" i="8"/>
  <c r="T19" i="8"/>
  <c r="V19" i="8" s="1"/>
  <c r="N19" i="8"/>
  <c r="R19" i="8"/>
  <c r="S19" i="8"/>
  <c r="U19" i="8" s="1"/>
  <c r="Q19" i="8"/>
  <c r="M19" i="8"/>
  <c r="T18" i="8"/>
  <c r="V18" i="8" s="1"/>
  <c r="S18" i="8"/>
  <c r="U18" i="8" s="1"/>
  <c r="M18" i="8"/>
  <c r="Q18" i="8"/>
  <c r="R18" i="8"/>
  <c r="N18" i="8"/>
  <c r="T16" i="8"/>
  <c r="V16" i="8" s="1"/>
  <c r="S16" i="8"/>
  <c r="E16" i="8"/>
  <c r="I16" i="8"/>
  <c r="M16" i="8"/>
  <c r="Q16" i="8"/>
  <c r="R16" i="8"/>
  <c r="N16" i="8"/>
  <c r="J16" i="8"/>
  <c r="F16" i="8"/>
  <c r="S14" i="8"/>
  <c r="E14" i="8"/>
  <c r="I14" i="8"/>
  <c r="T13" i="8"/>
  <c r="V13" i="8"/>
  <c r="S13" i="8"/>
  <c r="E13" i="8"/>
  <c r="I13" i="8"/>
  <c r="M13" i="8"/>
  <c r="Q13" i="8"/>
  <c r="R13" i="8"/>
  <c r="N13" i="8"/>
  <c r="J13" i="8"/>
  <c r="F13" i="8"/>
  <c r="T12" i="8"/>
  <c r="V12" i="8"/>
  <c r="S12" i="8"/>
  <c r="E12" i="8"/>
  <c r="I12" i="8"/>
  <c r="M12" i="8"/>
  <c r="Q12" i="8"/>
  <c r="U12" i="8" s="1"/>
  <c r="R12" i="8"/>
  <c r="N12" i="8"/>
  <c r="J12" i="8"/>
  <c r="F12" i="8"/>
  <c r="T11" i="8"/>
  <c r="F11" i="8"/>
  <c r="J11" i="8"/>
  <c r="N11" i="8"/>
  <c r="R11" i="8"/>
  <c r="S11" i="8"/>
  <c r="U11" i="8"/>
  <c r="Q11" i="8"/>
  <c r="M11" i="8"/>
  <c r="I11" i="8"/>
  <c r="E11" i="8"/>
  <c r="T10" i="8"/>
  <c r="V10" i="8" s="1"/>
  <c r="S10" i="8"/>
  <c r="E10" i="8"/>
  <c r="I10" i="8"/>
  <c r="M10" i="8"/>
  <c r="Q10" i="8"/>
  <c r="R10" i="8"/>
  <c r="N10" i="8"/>
  <c r="J10" i="8"/>
  <c r="F10" i="8"/>
  <c r="T9" i="8"/>
  <c r="V9" i="8" s="1"/>
  <c r="S9" i="8"/>
  <c r="E9" i="8"/>
  <c r="I9" i="8"/>
  <c r="M9" i="8"/>
  <c r="Q9" i="8"/>
  <c r="R9" i="8"/>
  <c r="N9" i="8"/>
  <c r="J9" i="8"/>
  <c r="F9" i="8"/>
  <c r="T8" i="8"/>
  <c r="V8" i="8" s="1"/>
  <c r="S8" i="8"/>
  <c r="E8" i="8"/>
  <c r="I8" i="8"/>
  <c r="M8" i="8"/>
  <c r="Q8" i="8"/>
  <c r="R8" i="8"/>
  <c r="N8" i="8"/>
  <c r="J8" i="8"/>
  <c r="F8" i="8"/>
  <c r="T7" i="8"/>
  <c r="V7" i="8" s="1"/>
  <c r="S7" i="8"/>
  <c r="E7" i="8"/>
  <c r="I7" i="8"/>
  <c r="M7" i="8"/>
  <c r="Q7" i="8"/>
  <c r="R7" i="8"/>
  <c r="N7" i="8"/>
  <c r="J7" i="8"/>
  <c r="F7" i="8"/>
  <c r="F33" i="8" s="1"/>
  <c r="S23" i="8"/>
  <c r="U23" i="8" s="1"/>
  <c r="S24" i="8"/>
  <c r="U24" i="8" s="1"/>
  <c r="E24" i="8"/>
  <c r="I24" i="8"/>
  <c r="M24" i="8"/>
  <c r="Q24" i="8"/>
  <c r="S25" i="8"/>
  <c r="U25" i="8" s="1"/>
  <c r="E25" i="8"/>
  <c r="I25" i="8"/>
  <c r="M25" i="8"/>
  <c r="Q25" i="8"/>
  <c r="S26" i="8"/>
  <c r="U26" i="8" s="1"/>
  <c r="E26" i="8"/>
  <c r="I26" i="8"/>
  <c r="M26" i="8"/>
  <c r="Q26" i="8"/>
  <c r="S27" i="8"/>
  <c r="U27" i="8" s="1"/>
  <c r="E27" i="8"/>
  <c r="I27" i="8"/>
  <c r="M27" i="8"/>
  <c r="Q27" i="8"/>
  <c r="S28" i="8"/>
  <c r="U28" i="8" s="1"/>
  <c r="E28" i="8"/>
  <c r="I28" i="8"/>
  <c r="M28" i="8"/>
  <c r="Q28" i="8"/>
  <c r="S29" i="8"/>
  <c r="U29" i="8" s="1"/>
  <c r="E29" i="8"/>
  <c r="I29" i="8"/>
  <c r="M29" i="8"/>
  <c r="Q29" i="8"/>
  <c r="S30" i="8"/>
  <c r="U30" i="8" s="1"/>
  <c r="T23" i="8"/>
  <c r="V23" i="8"/>
  <c r="N23" i="8"/>
  <c r="R23" i="8"/>
  <c r="T24" i="8"/>
  <c r="V24" i="8"/>
  <c r="T25" i="8"/>
  <c r="V25" i="8" s="1"/>
  <c r="F25" i="8"/>
  <c r="J25" i="8"/>
  <c r="N25" i="8"/>
  <c r="R25" i="8"/>
  <c r="T26" i="8"/>
  <c r="V26" i="8" s="1"/>
  <c r="T27" i="8"/>
  <c r="V27" i="8"/>
  <c r="T28" i="8"/>
  <c r="V28" i="8" s="1"/>
  <c r="F28" i="8"/>
  <c r="J28" i="8"/>
  <c r="N28" i="8"/>
  <c r="R28" i="8"/>
  <c r="T29" i="8"/>
  <c r="V29" i="8" s="1"/>
  <c r="T30" i="8"/>
  <c r="F30" i="8"/>
  <c r="J30" i="8"/>
  <c r="N30" i="8"/>
  <c r="R30" i="8"/>
  <c r="Q23" i="8"/>
  <c r="Q30" i="8"/>
  <c r="R24" i="8"/>
  <c r="R26" i="8"/>
  <c r="R27" i="8"/>
  <c r="R29" i="8"/>
  <c r="O33" i="8"/>
  <c r="O35" i="8" s="1"/>
  <c r="O34" i="8"/>
  <c r="P33" i="8"/>
  <c r="P34" i="8"/>
  <c r="M23" i="8"/>
  <c r="M30" i="8"/>
  <c r="N24" i="8"/>
  <c r="N26" i="8"/>
  <c r="N27" i="8"/>
  <c r="N29" i="8"/>
  <c r="K33" i="8"/>
  <c r="K34" i="8"/>
  <c r="L33" i="8"/>
  <c r="L34" i="8"/>
  <c r="L35" i="8" s="1"/>
  <c r="I30" i="8"/>
  <c r="J24" i="8"/>
  <c r="J26" i="8"/>
  <c r="J27" i="8"/>
  <c r="J29" i="8"/>
  <c r="G33" i="8"/>
  <c r="G34" i="8"/>
  <c r="H33" i="8"/>
  <c r="H34" i="8"/>
  <c r="E30" i="8"/>
  <c r="F24" i="8"/>
  <c r="F26" i="8"/>
  <c r="F27" i="8"/>
  <c r="F29" i="8"/>
  <c r="C33" i="8"/>
  <c r="C34" i="8"/>
  <c r="C35" i="8" s="1"/>
  <c r="D33" i="8"/>
  <c r="D34" i="8"/>
  <c r="Q12" i="3"/>
  <c r="U39" i="2" l="1"/>
  <c r="P40" i="13"/>
  <c r="Q26" i="3"/>
  <c r="Q10" i="3"/>
  <c r="V26" i="13"/>
  <c r="J32" i="5"/>
  <c r="I32" i="5"/>
  <c r="F39" i="13"/>
  <c r="F40" i="13" s="1"/>
  <c r="H35" i="3"/>
  <c r="U8" i="8"/>
  <c r="Q29" i="3"/>
  <c r="Q25" i="3"/>
  <c r="Q13" i="3"/>
  <c r="U23" i="13"/>
  <c r="P33" i="3"/>
  <c r="E33" i="8"/>
  <c r="R23" i="3"/>
  <c r="L35" i="3"/>
  <c r="Q22" i="3"/>
  <c r="R11" i="3"/>
  <c r="R33" i="3" s="1"/>
  <c r="V25" i="13"/>
  <c r="U40" i="2"/>
  <c r="Q28" i="3"/>
  <c r="K36" i="3"/>
  <c r="D33" i="1"/>
  <c r="Q7" i="1"/>
  <c r="Q26" i="1"/>
  <c r="Q19" i="1"/>
  <c r="S33" i="8"/>
  <c r="Q33" i="8"/>
  <c r="U34" i="8"/>
  <c r="J33" i="8"/>
  <c r="M33" i="8"/>
  <c r="N33" i="8"/>
  <c r="V11" i="8"/>
  <c r="V33" i="8" s="1"/>
  <c r="U13" i="8"/>
  <c r="R34" i="8"/>
  <c r="P34" i="3"/>
  <c r="Q8" i="3"/>
  <c r="M33" i="5"/>
  <c r="M32" i="1"/>
  <c r="Q22" i="1"/>
  <c r="Q28" i="5"/>
  <c r="U13" i="13"/>
  <c r="M39" i="13"/>
  <c r="U32" i="13"/>
  <c r="U34" i="13"/>
  <c r="F34" i="8"/>
  <c r="F35" i="8" s="1"/>
  <c r="E34" i="8"/>
  <c r="R25" i="3"/>
  <c r="V21" i="13"/>
  <c r="H35" i="8"/>
  <c r="P35" i="8"/>
  <c r="O36" i="8" s="1"/>
  <c r="T33" i="8"/>
  <c r="O31" i="1"/>
  <c r="Q27" i="1"/>
  <c r="R23" i="1"/>
  <c r="Q10" i="1"/>
  <c r="Q8" i="1"/>
  <c r="R38" i="13"/>
  <c r="R40" i="13" s="1"/>
  <c r="U33" i="13"/>
  <c r="F32" i="5"/>
  <c r="Q34" i="8"/>
  <c r="Q35" i="8" s="1"/>
  <c r="V30" i="8"/>
  <c r="T34" i="8"/>
  <c r="U14" i="8"/>
  <c r="M34" i="8"/>
  <c r="M35" i="8" s="1"/>
  <c r="E33" i="3"/>
  <c r="Q7" i="3"/>
  <c r="K35" i="8"/>
  <c r="K36" i="8" s="1"/>
  <c r="I33" i="8"/>
  <c r="U16" i="8"/>
  <c r="N34" i="8"/>
  <c r="N35" i="8" s="1"/>
  <c r="U9" i="8"/>
  <c r="M34" i="3"/>
  <c r="Q10" i="5"/>
  <c r="V35" i="13"/>
  <c r="P31" i="1"/>
  <c r="D35" i="8"/>
  <c r="C36" i="8" s="1"/>
  <c r="G35" i="8"/>
  <c r="G36" i="8" s="1"/>
  <c r="J34" i="8"/>
  <c r="I34" i="8"/>
  <c r="R33" i="8"/>
  <c r="R35" i="8" s="1"/>
  <c r="V34" i="8"/>
  <c r="U15" i="8"/>
  <c r="F33" i="3"/>
  <c r="R25" i="5"/>
  <c r="E32" i="1"/>
  <c r="V20" i="13"/>
  <c r="U7" i="13"/>
  <c r="I38" i="13"/>
  <c r="Q38" i="13"/>
  <c r="U8" i="13"/>
  <c r="U10" i="13"/>
  <c r="V11" i="13"/>
  <c r="V38" i="13" s="1"/>
  <c r="S39" i="13"/>
  <c r="U19" i="13"/>
  <c r="S34" i="8"/>
  <c r="U7" i="8"/>
  <c r="U10" i="8"/>
  <c r="J34" i="3"/>
  <c r="O33" i="5"/>
  <c r="F31" i="1"/>
  <c r="I31" i="1"/>
  <c r="R22" i="1"/>
  <c r="P32" i="1"/>
  <c r="Q12" i="1"/>
  <c r="R20" i="3"/>
  <c r="F34" i="3"/>
  <c r="R19" i="3"/>
  <c r="O33" i="3"/>
  <c r="Q9" i="5"/>
  <c r="Q7" i="5"/>
  <c r="E32" i="5"/>
  <c r="Q24" i="1"/>
  <c r="R11" i="5"/>
  <c r="Q27" i="5"/>
  <c r="Q23" i="5"/>
  <c r="E38" i="13"/>
  <c r="J38" i="13"/>
  <c r="U12" i="13"/>
  <c r="N39" i="13"/>
  <c r="T39" i="13"/>
  <c r="V28" i="13"/>
  <c r="U29" i="13"/>
  <c r="R30" i="3"/>
  <c r="J33" i="3"/>
  <c r="N33" i="3"/>
  <c r="Q9" i="3"/>
  <c r="M33" i="3"/>
  <c r="J33" i="5"/>
  <c r="J34" i="5" s="1"/>
  <c r="N33" i="5"/>
  <c r="I33" i="5"/>
  <c r="H34" i="5"/>
  <c r="O32" i="5"/>
  <c r="O34" i="5" s="1"/>
  <c r="R7" i="5"/>
  <c r="P32" i="5"/>
  <c r="F32" i="1"/>
  <c r="F33" i="1" s="1"/>
  <c r="J32" i="1"/>
  <c r="I32" i="1"/>
  <c r="R20" i="1"/>
  <c r="M38" i="13"/>
  <c r="M40" i="13" s="1"/>
  <c r="S38" i="13"/>
  <c r="I39" i="13"/>
  <c r="I40" i="13" s="1"/>
  <c r="Q39" i="13"/>
  <c r="V22" i="13"/>
  <c r="V29" i="13"/>
  <c r="V32" i="13"/>
  <c r="D35" i="3"/>
  <c r="E34" i="3"/>
  <c r="E35" i="3" s="1"/>
  <c r="R29" i="5"/>
  <c r="N32" i="5"/>
  <c r="J31" i="1"/>
  <c r="N31" i="1"/>
  <c r="M31" i="1"/>
  <c r="R11" i="1"/>
  <c r="R31" i="1" s="1"/>
  <c r="Q25" i="5"/>
  <c r="Q20" i="3"/>
  <c r="O34" i="3"/>
  <c r="T38" i="13"/>
  <c r="E39" i="13"/>
  <c r="J39" i="13"/>
  <c r="R39" i="13"/>
  <c r="I34" i="3"/>
  <c r="N34" i="3"/>
  <c r="Q24" i="3"/>
  <c r="Q19" i="3"/>
  <c r="I33" i="3"/>
  <c r="E33" i="5"/>
  <c r="F33" i="5"/>
  <c r="M32" i="5"/>
  <c r="O32" i="1"/>
  <c r="O33" i="1" s="1"/>
  <c r="N32" i="1"/>
  <c r="H33" i="1"/>
  <c r="G34" i="1" s="1"/>
  <c r="E31" i="1"/>
  <c r="Q25" i="1"/>
  <c r="R28" i="1"/>
  <c r="R24" i="1"/>
  <c r="Q13" i="1"/>
  <c r="Q9" i="1"/>
  <c r="Q12" i="5"/>
  <c r="Q26" i="5"/>
  <c r="Q22" i="5"/>
  <c r="R20" i="5"/>
  <c r="N38" i="13"/>
  <c r="N40" i="13" s="1"/>
  <c r="U9" i="13"/>
  <c r="V27" i="13"/>
  <c r="U30" i="13"/>
  <c r="U39" i="13" s="1"/>
  <c r="M35" i="3"/>
  <c r="C35" i="3"/>
  <c r="C36" i="3" s="1"/>
  <c r="G35" i="3"/>
  <c r="G36" i="3" s="1"/>
  <c r="I34" i="5"/>
  <c r="K35" i="5"/>
  <c r="D34" i="5"/>
  <c r="Q8" i="5"/>
  <c r="P33" i="5"/>
  <c r="P34" i="5" s="1"/>
  <c r="C34" i="5"/>
  <c r="G35" i="5"/>
  <c r="L33" i="1"/>
  <c r="C33" i="1"/>
  <c r="C34" i="1" s="1"/>
  <c r="C41" i="13"/>
  <c r="K41" i="13"/>
  <c r="G41" i="13"/>
  <c r="O41" i="13"/>
  <c r="K34" i="1"/>
  <c r="O35" i="3"/>
  <c r="Q36" i="8" l="1"/>
  <c r="P35" i="3"/>
  <c r="M41" i="13"/>
  <c r="E33" i="1"/>
  <c r="E34" i="1" s="1"/>
  <c r="M34" i="5"/>
  <c r="T40" i="13"/>
  <c r="I33" i="1"/>
  <c r="R32" i="5"/>
  <c r="J35" i="8"/>
  <c r="O36" i="3"/>
  <c r="I35" i="5"/>
  <c r="F34" i="5"/>
  <c r="N34" i="5"/>
  <c r="M35" i="5" s="1"/>
  <c r="Q33" i="3"/>
  <c r="T35" i="8"/>
  <c r="E35" i="8"/>
  <c r="E36" i="8" s="1"/>
  <c r="I35" i="3"/>
  <c r="Q40" i="13"/>
  <c r="Q41" i="13" s="1"/>
  <c r="S40" i="13"/>
  <c r="S41" i="13" s="1"/>
  <c r="E34" i="5"/>
  <c r="E35" i="5" s="1"/>
  <c r="J33" i="1"/>
  <c r="N35" i="3"/>
  <c r="V39" i="13"/>
  <c r="V40" i="13" s="1"/>
  <c r="R32" i="1"/>
  <c r="R33" i="1" s="1"/>
  <c r="M33" i="1"/>
  <c r="C35" i="5"/>
  <c r="R33" i="5"/>
  <c r="R34" i="5" s="1"/>
  <c r="Q31" i="1"/>
  <c r="N33" i="1"/>
  <c r="E40" i="13"/>
  <c r="E41" i="13" s="1"/>
  <c r="S35" i="8"/>
  <c r="S36" i="8" s="1"/>
  <c r="Q33" i="5"/>
  <c r="Q34" i="3"/>
  <c r="Q35" i="3" s="1"/>
  <c r="Q32" i="1"/>
  <c r="R34" i="3"/>
  <c r="R35" i="3" s="1"/>
  <c r="U33" i="8"/>
  <c r="U35" i="8" s="1"/>
  <c r="U38" i="13"/>
  <c r="U40" i="13" s="1"/>
  <c r="M36" i="8"/>
  <c r="J35" i="3"/>
  <c r="J40" i="13"/>
  <c r="I41" i="13" s="1"/>
  <c r="F35" i="3"/>
  <c r="E36" i="3" s="1"/>
  <c r="P33" i="1"/>
  <c r="O34" i="1" s="1"/>
  <c r="I35" i="8"/>
  <c r="I36" i="8" s="1"/>
  <c r="M34" i="1"/>
  <c r="Q32" i="5"/>
  <c r="V35" i="8"/>
  <c r="U36" i="8" s="1"/>
  <c r="M36" i="3"/>
  <c r="O35" i="5"/>
  <c r="I34" i="1" l="1"/>
  <c r="Q36" i="3"/>
  <c r="I36" i="3"/>
  <c r="Q34" i="5"/>
  <c r="Q35" i="5" s="1"/>
  <c r="Q33" i="1"/>
  <c r="Q34" i="1" s="1"/>
  <c r="U41" i="13"/>
</calcChain>
</file>

<file path=xl/sharedStrings.xml><?xml version="1.0" encoding="utf-8"?>
<sst xmlns="http://schemas.openxmlformats.org/spreadsheetml/2006/main" count="909" uniqueCount="134">
  <si>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</si>
  <si>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</si>
  <si>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</si>
  <si>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</si>
  <si>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</si>
  <si>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</si>
  <si>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</si>
  <si>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</si>
  <si>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</si>
  <si>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</si>
  <si>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</si>
  <si>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</si>
  <si>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</si>
  <si>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</si>
  <si>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</si>
  <si>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</si>
  <si>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</si>
  <si>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</si>
  <si>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</si>
  <si>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</si>
  <si>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</si>
  <si>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</si>
  <si>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Физика</t>
  </si>
  <si>
    <t>Струка:  ЕЛЕКТРОТЕХНИКА</t>
  </si>
  <si>
    <t>Техничко цртање</t>
  </si>
  <si>
    <t>Електроника</t>
  </si>
  <si>
    <t>Практична настава</t>
  </si>
  <si>
    <t>Математика *</t>
  </si>
  <si>
    <t>Струка:   ЕЛЕКТРОТЕХНИКА</t>
  </si>
  <si>
    <t>Занимање:  ТЕХНИЧАР ЕЛЕКТРОНИКЕ</t>
  </si>
  <si>
    <t>Електроенергетика</t>
  </si>
  <si>
    <t>Дигитална техника</t>
  </si>
  <si>
    <t>Електричне инсталације и освјетљење</t>
  </si>
  <si>
    <t>Електрична мјерења</t>
  </si>
  <si>
    <t>Електронски склопови</t>
  </si>
  <si>
    <t>Примјена рачунара</t>
  </si>
  <si>
    <t>Занимање: ТЕХНИЧАР ЕЛЕКТРОЕНЕРГЕТИКЕ</t>
  </si>
  <si>
    <t>* Ознака предмета који се изучава као изборни у IV разреду у складу са законом.</t>
  </si>
  <si>
    <t>*** Планиране Годишњим програмом рада школе у складу са законом.</t>
  </si>
  <si>
    <t>** До два часа седмично у складу са законом</t>
  </si>
  <si>
    <t>Остали облици наставе**</t>
  </si>
  <si>
    <t>Пројекат седмице***</t>
  </si>
  <si>
    <t xml:space="preserve">Електрична мјерења </t>
  </si>
  <si>
    <t>Занимање:  ТЕХНИЧАР ЗА МЕХАТРОНИКУ</t>
  </si>
  <si>
    <t>Хемија</t>
  </si>
  <si>
    <t>Изборни предмет</t>
  </si>
  <si>
    <t>Електро струка</t>
  </si>
  <si>
    <t>Машинска струка</t>
  </si>
  <si>
    <t>Екологија и заштита животне средине</t>
  </si>
  <si>
    <t>Географија</t>
  </si>
  <si>
    <t>Електротехнички материјали</t>
  </si>
  <si>
    <t xml:space="preserve"> </t>
  </si>
  <si>
    <t>Занимање: ТЕХНИЧАР ТЕЛЕКОМУНИКАЦИЈА</t>
  </si>
  <si>
    <t>Телекомуникациона мјерења</t>
  </si>
  <si>
    <t>Рачунарске мреже</t>
  </si>
  <si>
    <t>Математика **</t>
  </si>
  <si>
    <t>Електричне инсталације и освјетљење **</t>
  </si>
  <si>
    <t>Електричне машине **</t>
  </si>
  <si>
    <t>Остали облици наставе ***</t>
  </si>
  <si>
    <t>Електроника **</t>
  </si>
  <si>
    <t>Програмирање и програмски језици **</t>
  </si>
  <si>
    <t>Рачунарске мреже **</t>
  </si>
  <si>
    <t>Аутоматика **</t>
  </si>
  <si>
    <t>Базе података **</t>
  </si>
  <si>
    <t>Примјена рачунара са програмирањем **</t>
  </si>
  <si>
    <t>Системи преноса **</t>
  </si>
  <si>
    <t>Занимање: ТЕХНИЧАР ИНФОРМАЦИОНИХ ТЕХНОЛОГИЈА</t>
  </si>
  <si>
    <t>Рачунарска графика и мултимедија</t>
  </si>
  <si>
    <t>Програмирање**</t>
  </si>
  <si>
    <t>Апликативни програми**</t>
  </si>
  <si>
    <t xml:space="preserve">Електроника </t>
  </si>
  <si>
    <t>Оперативни системи</t>
  </si>
  <si>
    <t xml:space="preserve">Рачунарске мреже и комуникације** </t>
  </si>
  <si>
    <t>Информациони системи и базе података</t>
  </si>
  <si>
    <t xml:space="preserve">Заштита информационих система </t>
  </si>
  <si>
    <t>Електронско пословање</t>
  </si>
  <si>
    <t xml:space="preserve">Техничка документација 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</si>
  <si>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</si>
  <si>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</si>
  <si>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</si>
  <si>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</si>
  <si>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</si>
  <si>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</si>
  <si>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Енергетска електроника</t>
  </si>
  <si>
    <t>Програмирање</t>
  </si>
  <si>
    <t>Примопредајници</t>
  </si>
  <si>
    <t>Изборни стручни предмет у четвртом разерду(Т+В): Математика (2+0), Аутоматика(2+0), Рачунарске мреже(1+1), Програмирање и програмски језици (0+2), Базе података(0+2)</t>
  </si>
  <si>
    <t>Занимање: ТЕХНИЧАР МУЛТИМЕДИЈА</t>
  </si>
  <si>
    <t>Рачунарство и информатика</t>
  </si>
  <si>
    <t>Информационо комуникационе технологије</t>
  </si>
  <si>
    <t>Алати за обраду слике</t>
  </si>
  <si>
    <t>Апликативни програми</t>
  </si>
  <si>
    <t>Алати за обраду аудио и видео садржаја**</t>
  </si>
  <si>
    <t>Компјутерска анимација</t>
  </si>
  <si>
    <t>Алати за управљање садржајем на интернету</t>
  </si>
  <si>
    <t>Производња мултимедијалних садржаја**</t>
  </si>
  <si>
    <t>Примијењена аудио и видео техника**</t>
  </si>
  <si>
    <t>Занимање:  ТЕХНИЧАР РАЧУНАРСТВА И ПРОГРАМИРАЊА</t>
  </si>
  <si>
    <t>Мотори са унутрашњим сагоријевањем</t>
  </si>
  <si>
    <t>Електрични и електронски системи на возилу</t>
  </si>
  <si>
    <t>Примјена рачунара у електротехници</t>
  </si>
  <si>
    <t>Електричне апарати и уређаји</t>
  </si>
  <si>
    <t xml:space="preserve">Електроенергетске мреже и постројења </t>
  </si>
  <si>
    <t>Електроенергетски водови/мреже **</t>
  </si>
  <si>
    <t>Електране и разводна постројења**</t>
  </si>
  <si>
    <t xml:space="preserve">Програмирање </t>
  </si>
  <si>
    <t>Дигитална техника**</t>
  </si>
  <si>
    <t>Аутоматика**</t>
  </si>
  <si>
    <t>Пројектна настава****</t>
  </si>
  <si>
    <t>Остали облици наставе***</t>
  </si>
  <si>
    <t>Системи преноса</t>
  </si>
  <si>
    <t>Занимање:  ЕЛЕКТРИЧАР ТЕЛЕКОМУНИКАЦИЈА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</si>
  <si>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</si>
  <si>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</si>
  <si>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 xml:space="preserve">Роботика </t>
  </si>
  <si>
    <t>3D моделовање и анимација</t>
  </si>
  <si>
    <t>**** Планиранa Годишњим програмом рада школе у складу са Законом.</t>
  </si>
  <si>
    <t>Основи електротехнике</t>
  </si>
  <si>
    <t>Основи предузетништва</t>
  </si>
  <si>
    <t>Аудио - техника</t>
  </si>
  <si>
    <t>Видео - техника</t>
  </si>
  <si>
    <t>Занимање: АУТО - ЕЛЕКТРИЧАР</t>
  </si>
  <si>
    <t>Примјена рачунара у ауто - индустрији</t>
  </si>
  <si>
    <t>Занимање:  ЕЛЕКТРИЧАР - ЕЛЕКТРОИНСТАЛАТЕР</t>
  </si>
  <si>
    <t>Основи телекомуникација</t>
  </si>
  <si>
    <t>Веб - дизајн</t>
  </si>
  <si>
    <t xml:space="preserve">Веб - дизајн </t>
  </si>
  <si>
    <t>Веб -  програмирање**</t>
  </si>
  <si>
    <t>Веб - програмирање**</t>
  </si>
  <si>
    <t>Рачунарски хардвер</t>
  </si>
  <si>
    <t>Основе електротехнике</t>
  </si>
  <si>
    <t>Основе система управљања</t>
  </si>
  <si>
    <t>Основе предузетништва</t>
  </si>
  <si>
    <t>Основе телекомуникација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</si>
</sst>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wrapText="1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vertical="center" wrapText="1"/>
    </xf>
    <xf numFmtId="1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1" fontId="3" fillId="0" borderId="3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/>
      <protection locked="0"/>
    </xf>
    <xf numFmtId="1" fontId="3" fillId="0" borderId="44" xfId="0" applyNumberFormat="1" applyFont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 wrapText="1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left" vertical="center" wrapText="1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left" vertical="center" wrapText="1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wrapText="1"/>
    </xf>
    <xf numFmtId="1" fontId="8" fillId="0" borderId="40" xfId="0" applyNumberFormat="1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 wrapText="1"/>
      <protection locked="0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1" fontId="8" fillId="0" borderId="35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9" fontId="8" fillId="0" borderId="0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wrapText="1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protection locked="0"/>
    </xf>
    <xf numFmtId="0" fontId="3" fillId="0" borderId="19" xfId="0" applyFont="1" applyFill="1" applyBorder="1" applyProtection="1"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Protection="1">
      <protection locked="0"/>
    </xf>
    <xf numFmtId="0" fontId="3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/>
    <xf numFmtId="0" fontId="3" fillId="0" borderId="0" xfId="0" applyFont="1" applyAlignment="1"/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68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8"/>
  <sheetViews>
    <sheetView tabSelected="1" zoomScaleNormal="10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39.44140625" style="1" customWidth="1"/>
    <col min="3" max="19" width="6.44140625" style="1" customWidth="1"/>
    <col min="20" max="20" width="6.44140625" style="2" customWidth="1"/>
    <col min="21" max="21" width="6.44140625" style="1" customWidth="1"/>
    <col min="22" max="22" width="6.44140625" style="2" customWidth="1"/>
    <col min="23" max="23" width="6.109375" style="2" customWidth="1"/>
    <col min="24" max="24" width="4.33203125" style="2" customWidth="1"/>
    <col min="25" max="25" width="3.6640625" style="1" customWidth="1"/>
    <col min="26" max="27" width="5" style="1" customWidth="1"/>
    <col min="28" max="16384" width="9.109375" style="1"/>
  </cols>
  <sheetData>
    <row r="1" spans="1:29" ht="15" customHeight="1" x14ac:dyDescent="0.25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</row>
    <row r="2" spans="1:29" ht="15" customHeight="1" x14ac:dyDescent="0.25">
      <c r="A2" s="245" t="s">
        <v>36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</row>
    <row r="3" spans="1:29" ht="15" customHeight="1" thickBot="1" x14ac:dyDescent="0.3">
      <c r="A3" s="60"/>
      <c r="B3" s="121"/>
    </row>
    <row r="4" spans="1:29" ht="1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89"/>
      <c r="X4" s="89"/>
      <c r="Y4" s="85"/>
      <c r="Z4" s="85"/>
      <c r="AA4" s="85"/>
      <c r="AB4" s="85"/>
      <c r="AC4" s="85"/>
    </row>
    <row r="5" spans="1:29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89"/>
      <c r="X5" s="89"/>
      <c r="Y5" s="85"/>
      <c r="Z5" s="85"/>
      <c r="AA5" s="85"/>
      <c r="AB5" s="85"/>
      <c r="AC5" s="85"/>
    </row>
    <row r="6" spans="1:29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89"/>
      <c r="X6" s="89"/>
      <c r="Y6" s="85"/>
      <c r="Z6" s="85"/>
      <c r="AA6" s="85"/>
      <c r="AB6" s="85"/>
      <c r="AC6" s="85"/>
    </row>
    <row r="7" spans="1:29" ht="15" customHeight="1" x14ac:dyDescent="0.25">
      <c r="A7" s="213">
        <v>1</v>
      </c>
      <c r="B7" s="212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 t="shared" ref="M7:N13" si="0">IF(K7&gt;0,K7*34, " ")</f>
        <v>102</v>
      </c>
      <c r="N7" s="30" t="str">
        <f t="shared" si="0"/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84"/>
      <c r="X7" s="84"/>
      <c r="Y7" s="86"/>
      <c r="Z7" s="86"/>
      <c r="AA7" s="86"/>
      <c r="AB7" s="85"/>
      <c r="AC7" s="85"/>
    </row>
    <row r="8" spans="1:29" ht="15" customHeight="1" x14ac:dyDescent="0.25">
      <c r="A8" s="213">
        <v>2</v>
      </c>
      <c r="B8" s="214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68</v>
      </c>
      <c r="N8" s="33" t="str">
        <f t="shared" si="0"/>
        <v xml:space="preserve"> </v>
      </c>
      <c r="O8" s="43">
        <v>2</v>
      </c>
      <c r="P8" s="40"/>
      <c r="Q8" s="32">
        <f t="shared" ref="Q8:Q13" si="1">IF(O8&gt;0,O8*32, " ")</f>
        <v>64</v>
      </c>
      <c r="R8" s="33" t="str">
        <f>IF(P8&gt;0,P8*34, " ")</f>
        <v xml:space="preserve"> </v>
      </c>
      <c r="S8" s="82">
        <f t="shared" ref="S8:S14" si="2">IF(C8+G8+K8+O8&gt;0,C8+G8+K8+O8, " ")</f>
        <v>8</v>
      </c>
      <c r="T8" s="32" t="str">
        <f t="shared" ref="T8:T14" si="3">IF(D8+H8+L8+P8&gt;0, D8+H8+L8+P8, " ")</f>
        <v xml:space="preserve"> </v>
      </c>
      <c r="U8" s="32">
        <f t="shared" ref="U8:V16" si="4">IF(S8&lt;&gt;" ", (IF(E8&lt;&gt;" ", E8, 0)+IF(I8&lt;&gt;" ", I8, 0)+IF(M8&lt;&gt;" ", M8, 0)+IF(Q8&lt;&gt;" ", Q8, 0)), " ")</f>
        <v>268</v>
      </c>
      <c r="V8" s="33" t="str">
        <f t="shared" si="4"/>
        <v xml:space="preserve"> </v>
      </c>
      <c r="W8" s="84"/>
      <c r="X8" s="84"/>
      <c r="Y8" s="86"/>
      <c r="Z8" s="86"/>
      <c r="AA8" s="86"/>
      <c r="AB8" s="85"/>
      <c r="AC8" s="85"/>
    </row>
    <row r="9" spans="1:29" ht="15" customHeight="1" x14ac:dyDescent="0.25">
      <c r="A9" s="213">
        <v>3</v>
      </c>
      <c r="B9" s="214" t="s">
        <v>15</v>
      </c>
      <c r="C9" s="39">
        <v>2</v>
      </c>
      <c r="D9" s="40"/>
      <c r="E9" s="32">
        <f t="shared" ref="E9:E16" si="5">IF(C9&gt;0,C9*34, " ")</f>
        <v>68</v>
      </c>
      <c r="F9" s="33" t="str">
        <f>IF(D9&gt;0,D9*34, " ")</f>
        <v xml:space="preserve"> </v>
      </c>
      <c r="G9" s="40">
        <v>2</v>
      </c>
      <c r="H9" s="40"/>
      <c r="I9" s="32">
        <f t="shared" ref="I9:I16" si="6">IF(G9&gt;0,G9*34, " ")</f>
        <v>68</v>
      </c>
      <c r="J9" s="33" t="str">
        <f>IF(H9&gt;0,H9*34, " ")</f>
        <v xml:space="preserve"> </v>
      </c>
      <c r="K9" s="39">
        <v>2</v>
      </c>
      <c r="L9" s="40"/>
      <c r="M9" s="32">
        <f t="shared" si="0"/>
        <v>68</v>
      </c>
      <c r="N9" s="33" t="str">
        <f t="shared" si="0"/>
        <v xml:space="preserve"> </v>
      </c>
      <c r="O9" s="43">
        <v>2</v>
      </c>
      <c r="P9" s="40"/>
      <c r="Q9" s="32">
        <f t="shared" si="1"/>
        <v>64</v>
      </c>
      <c r="R9" s="33" t="str">
        <f>IF(P9&gt;0,P9*32, " ")</f>
        <v xml:space="preserve"> </v>
      </c>
      <c r="S9" s="82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4"/>
        <v xml:space="preserve"> </v>
      </c>
      <c r="W9" s="84"/>
      <c r="X9" s="84"/>
      <c r="Y9" s="86"/>
      <c r="Z9" s="86"/>
      <c r="AA9" s="86"/>
      <c r="AB9" s="85"/>
      <c r="AC9" s="85"/>
    </row>
    <row r="10" spans="1:29" ht="15" customHeight="1" x14ac:dyDescent="0.25">
      <c r="A10" s="213">
        <v>4</v>
      </c>
      <c r="B10" s="215" t="s">
        <v>55</v>
      </c>
      <c r="C10" s="39">
        <v>4</v>
      </c>
      <c r="D10" s="40"/>
      <c r="E10" s="32">
        <f t="shared" si="5"/>
        <v>136</v>
      </c>
      <c r="F10" s="33" t="str">
        <f>IF(D10&gt;0,D10*34, " ")</f>
        <v xml:space="preserve"> </v>
      </c>
      <c r="G10" s="40">
        <v>4</v>
      </c>
      <c r="H10" s="40"/>
      <c r="I10" s="32">
        <f t="shared" si="6"/>
        <v>136</v>
      </c>
      <c r="J10" s="33" t="str">
        <f>IF(H10&gt;0,H10*34, " ")</f>
        <v xml:space="preserve"> </v>
      </c>
      <c r="K10" s="39">
        <v>3</v>
      </c>
      <c r="L10" s="40"/>
      <c r="M10" s="32">
        <f t="shared" si="0"/>
        <v>102</v>
      </c>
      <c r="N10" s="33" t="str">
        <f t="shared" si="0"/>
        <v xml:space="preserve"> </v>
      </c>
      <c r="O10" s="43">
        <v>3</v>
      </c>
      <c r="P10" s="40"/>
      <c r="Q10" s="32">
        <f t="shared" si="1"/>
        <v>96</v>
      </c>
      <c r="R10" s="33" t="str">
        <f>IF(P10&gt;0,P10*32, " ")</f>
        <v xml:space="preserve"> </v>
      </c>
      <c r="S10" s="82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4"/>
        <v xml:space="preserve"> </v>
      </c>
      <c r="W10" s="84"/>
      <c r="X10" s="84"/>
      <c r="Y10" s="86"/>
      <c r="Z10" s="86"/>
      <c r="AA10" s="86"/>
      <c r="AB10" s="85"/>
      <c r="AC10" s="85"/>
    </row>
    <row r="11" spans="1:29" ht="15" customHeight="1" x14ac:dyDescent="0.25">
      <c r="A11" s="213">
        <v>5</v>
      </c>
      <c r="B11" s="215" t="s">
        <v>21</v>
      </c>
      <c r="C11" s="39"/>
      <c r="D11" s="40">
        <v>2</v>
      </c>
      <c r="E11" s="32" t="str">
        <f t="shared" si="5"/>
        <v xml:space="preserve"> </v>
      </c>
      <c r="F11" s="33">
        <f>IF(D11&gt;0,D11*34, " ")</f>
        <v>68</v>
      </c>
      <c r="G11" s="40"/>
      <c r="H11" s="40"/>
      <c r="I11" s="32" t="str">
        <f t="shared" si="6"/>
        <v xml:space="preserve"> </v>
      </c>
      <c r="J11" s="33" t="str">
        <f>IF(H11&gt;0,H11*34, " ")</f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43"/>
      <c r="P11" s="40"/>
      <c r="Q11" s="32" t="str">
        <f t="shared" si="1"/>
        <v xml:space="preserve"> </v>
      </c>
      <c r="R11" s="33" t="str">
        <f>IF(P11&gt;0,P11*32, " ")</f>
        <v xml:space="preserve"> </v>
      </c>
      <c r="S11" s="82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4"/>
        <v>68</v>
      </c>
      <c r="W11" s="84"/>
      <c r="X11" s="84"/>
      <c r="Y11" s="86"/>
      <c r="Z11" s="86"/>
      <c r="AA11" s="86"/>
      <c r="AB11" s="85"/>
      <c r="AC11" s="85"/>
    </row>
    <row r="12" spans="1:29" ht="15" customHeight="1" x14ac:dyDescent="0.25">
      <c r="A12" s="213">
        <v>6</v>
      </c>
      <c r="B12" s="214" t="s">
        <v>14</v>
      </c>
      <c r="C12" s="39">
        <v>2</v>
      </c>
      <c r="D12" s="40"/>
      <c r="E12" s="32">
        <f t="shared" si="5"/>
        <v>68</v>
      </c>
      <c r="F12" s="33" t="str">
        <f>IF(D12&gt;0,D12*34, " ")</f>
        <v xml:space="preserve"> </v>
      </c>
      <c r="G12" s="40"/>
      <c r="H12" s="40"/>
      <c r="I12" s="32" t="str">
        <f t="shared" si="6"/>
        <v xml:space="preserve"> </v>
      </c>
      <c r="J12" s="33" t="str">
        <f>IF(H12&gt;0,H12*34, " ")</f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43"/>
      <c r="P12" s="40"/>
      <c r="Q12" s="32" t="str">
        <f t="shared" si="1"/>
        <v xml:space="preserve"> </v>
      </c>
      <c r="R12" s="33" t="str">
        <f>IF(P12&gt;0,P12*32, " ")</f>
        <v xml:space="preserve"> </v>
      </c>
      <c r="S12" s="82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4"/>
        <v xml:space="preserve"> </v>
      </c>
      <c r="W12" s="84"/>
      <c r="X12" s="84"/>
      <c r="Y12" s="86"/>
      <c r="Z12" s="86"/>
      <c r="AA12" s="86"/>
      <c r="AB12" s="85"/>
      <c r="AC12" s="85"/>
    </row>
    <row r="13" spans="1:29" ht="15" customHeight="1" x14ac:dyDescent="0.25">
      <c r="A13" s="213">
        <v>7</v>
      </c>
      <c r="B13" s="214" t="s">
        <v>77</v>
      </c>
      <c r="C13" s="39"/>
      <c r="D13" s="40"/>
      <c r="E13" s="32" t="str">
        <f t="shared" si="5"/>
        <v xml:space="preserve"> </v>
      </c>
      <c r="F13" s="33" t="str">
        <f>IF(D13&gt;0,D13*34, " ")</f>
        <v xml:space="preserve"> </v>
      </c>
      <c r="G13" s="40"/>
      <c r="H13" s="40"/>
      <c r="I13" s="32" t="str">
        <f t="shared" si="6"/>
        <v xml:space="preserve"> </v>
      </c>
      <c r="J13" s="33" t="str">
        <f>IF(H13&gt;0,H13*34, " ")</f>
        <v xml:space="preserve"> </v>
      </c>
      <c r="K13" s="39">
        <v>2</v>
      </c>
      <c r="L13" s="40"/>
      <c r="M13" s="32">
        <f t="shared" si="0"/>
        <v>68</v>
      </c>
      <c r="N13" s="33" t="str">
        <f t="shared" si="0"/>
        <v xml:space="preserve"> </v>
      </c>
      <c r="O13" s="43"/>
      <c r="P13" s="40"/>
      <c r="Q13" s="32" t="str">
        <f t="shared" si="1"/>
        <v xml:space="preserve"> </v>
      </c>
      <c r="R13" s="33" t="str">
        <f>IF(P13&gt;0,P13*32, " ")</f>
        <v xml:space="preserve"> </v>
      </c>
      <c r="S13" s="82">
        <f t="shared" si="2"/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4"/>
        <v xml:space="preserve"> </v>
      </c>
      <c r="W13" s="84"/>
      <c r="X13" s="84"/>
      <c r="Y13" s="86"/>
      <c r="Z13" s="86"/>
      <c r="AA13" s="86"/>
      <c r="AB13" s="85"/>
      <c r="AC13" s="85"/>
    </row>
    <row r="14" spans="1:29" ht="15" customHeight="1" x14ac:dyDescent="0.25">
      <c r="A14" s="213">
        <v>8</v>
      </c>
      <c r="B14" s="214" t="s">
        <v>22</v>
      </c>
      <c r="C14" s="39">
        <v>2</v>
      </c>
      <c r="D14" s="40"/>
      <c r="E14" s="32">
        <f t="shared" si="5"/>
        <v>68</v>
      </c>
      <c r="F14" s="33"/>
      <c r="G14" s="40">
        <v>2</v>
      </c>
      <c r="H14" s="40"/>
      <c r="I14" s="32">
        <f t="shared" si="6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82">
        <f t="shared" si="2"/>
        <v>4</v>
      </c>
      <c r="T14" s="32" t="str">
        <f t="shared" si="3"/>
        <v xml:space="preserve"> </v>
      </c>
      <c r="U14" s="32">
        <f t="shared" si="4"/>
        <v>136</v>
      </c>
      <c r="V14" s="33" t="str">
        <f t="shared" si="4"/>
        <v xml:space="preserve"> </v>
      </c>
      <c r="W14" s="84"/>
      <c r="X14" s="84"/>
      <c r="Y14" s="86"/>
      <c r="Z14" s="86"/>
      <c r="AA14" s="86"/>
      <c r="AB14" s="85"/>
      <c r="AC14" s="85"/>
    </row>
    <row r="15" spans="1:29" ht="15" customHeight="1" x14ac:dyDescent="0.25">
      <c r="A15" s="213">
        <v>9</v>
      </c>
      <c r="B15" s="212" t="s">
        <v>78</v>
      </c>
      <c r="C15" s="39">
        <v>1</v>
      </c>
      <c r="D15" s="40"/>
      <c r="E15" s="32">
        <f t="shared" si="5"/>
        <v>34</v>
      </c>
      <c r="F15" s="33"/>
      <c r="G15" s="40">
        <v>1</v>
      </c>
      <c r="H15" s="40"/>
      <c r="I15" s="32">
        <f t="shared" si="6"/>
        <v>34</v>
      </c>
      <c r="J15" s="33"/>
      <c r="K15" s="39">
        <v>1</v>
      </c>
      <c r="L15" s="40"/>
      <c r="M15" s="32">
        <f t="shared" ref="M15:M17" si="7">IF(K15&gt;0,K15*34, " ")</f>
        <v>34</v>
      </c>
      <c r="N15" s="33"/>
      <c r="O15" s="43">
        <v>1</v>
      </c>
      <c r="P15" s="40"/>
      <c r="Q15" s="32">
        <f t="shared" ref="Q15:Q17" si="8">IF(O15&gt;0,O15*32, " ")</f>
        <v>32</v>
      </c>
      <c r="R15" s="33"/>
      <c r="S15" s="83">
        <f t="shared" ref="S15:S16" si="9">C15+G15+K15+O15</f>
        <v>4</v>
      </c>
      <c r="T15" s="93"/>
      <c r="U15" s="93">
        <f t="shared" si="4"/>
        <v>134</v>
      </c>
      <c r="V15" s="102"/>
      <c r="W15" s="84"/>
      <c r="X15" s="84"/>
      <c r="Y15" s="86"/>
      <c r="Z15" s="86"/>
      <c r="AA15" s="86"/>
      <c r="AB15" s="85"/>
      <c r="AC15" s="85"/>
    </row>
    <row r="16" spans="1:29" ht="15" customHeight="1" x14ac:dyDescent="0.25">
      <c r="A16" s="213">
        <v>10</v>
      </c>
      <c r="B16" s="216" t="s">
        <v>79</v>
      </c>
      <c r="C16" s="39">
        <v>1</v>
      </c>
      <c r="D16" s="40"/>
      <c r="E16" s="32">
        <f t="shared" si="5"/>
        <v>34</v>
      </c>
      <c r="F16" s="33"/>
      <c r="G16" s="40">
        <v>1</v>
      </c>
      <c r="H16" s="40"/>
      <c r="I16" s="32">
        <f t="shared" si="6"/>
        <v>34</v>
      </c>
      <c r="J16" s="33"/>
      <c r="K16" s="39"/>
      <c r="L16" s="40"/>
      <c r="M16" s="32" t="str">
        <f t="shared" si="7"/>
        <v xml:space="preserve"> </v>
      </c>
      <c r="N16" s="33"/>
      <c r="O16" s="43"/>
      <c r="P16" s="40"/>
      <c r="Q16" s="32" t="str">
        <f t="shared" si="8"/>
        <v xml:space="preserve"> </v>
      </c>
      <c r="R16" s="33"/>
      <c r="S16" s="82">
        <f t="shared" si="9"/>
        <v>2</v>
      </c>
      <c r="T16" s="116"/>
      <c r="U16" s="32">
        <f t="shared" si="4"/>
        <v>68</v>
      </c>
      <c r="V16" s="115"/>
      <c r="W16" s="84"/>
      <c r="X16" s="84"/>
      <c r="Y16" s="86"/>
      <c r="Z16" s="86"/>
      <c r="AA16" s="86"/>
      <c r="AB16" s="85"/>
      <c r="AC16" s="85"/>
    </row>
    <row r="17" spans="1:29" ht="15" customHeight="1" thickBot="1" x14ac:dyDescent="0.3">
      <c r="A17" s="213">
        <v>11</v>
      </c>
      <c r="B17" s="210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7"/>
        <v>34</v>
      </c>
      <c r="N17" s="33"/>
      <c r="O17" s="43">
        <v>1</v>
      </c>
      <c r="P17" s="40"/>
      <c r="Q17" s="32">
        <f t="shared" si="8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  <c r="X17" s="84"/>
      <c r="Y17" s="86"/>
      <c r="Z17" s="86"/>
      <c r="AA17" s="86"/>
      <c r="AB17" s="85"/>
      <c r="AC17" s="85"/>
    </row>
    <row r="18" spans="1:29" ht="15" customHeight="1" thickBot="1" x14ac:dyDescent="0.3">
      <c r="A18" s="241" t="s">
        <v>17</v>
      </c>
      <c r="B18" s="24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8" t="s">
        <v>9</v>
      </c>
      <c r="T18" s="87" t="s">
        <v>10</v>
      </c>
      <c r="U18" s="87" t="s">
        <v>9</v>
      </c>
      <c r="V18" s="88" t="s">
        <v>10</v>
      </c>
      <c r="W18" s="84"/>
      <c r="X18" s="84"/>
      <c r="Y18" s="85"/>
      <c r="Z18" s="85"/>
      <c r="AA18" s="85"/>
      <c r="AB18" s="85"/>
      <c r="AC18" s="85"/>
    </row>
    <row r="19" spans="1:29" ht="15" customHeight="1" x14ac:dyDescent="0.25">
      <c r="A19" s="213">
        <v>1</v>
      </c>
      <c r="B19" s="55" t="s">
        <v>130</v>
      </c>
      <c r="C19" s="45">
        <v>4</v>
      </c>
      <c r="D19" s="46"/>
      <c r="E19" s="29">
        <f t="shared" ref="E19:F21" si="10">IF(C19&gt;0,C19*34, " ")</f>
        <v>136</v>
      </c>
      <c r="F19" s="30" t="str">
        <f t="shared" si="10"/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84"/>
      <c r="X19" s="84"/>
      <c r="Y19" s="86"/>
      <c r="Z19" s="86"/>
      <c r="AA19" s="86"/>
      <c r="AB19" s="85"/>
      <c r="AC19" s="85"/>
    </row>
    <row r="20" spans="1:29" ht="15" customHeight="1" x14ac:dyDescent="0.25">
      <c r="A20" s="213">
        <v>2</v>
      </c>
      <c r="B20" s="55" t="s">
        <v>24</v>
      </c>
      <c r="C20" s="45"/>
      <c r="D20" s="46">
        <v>2</v>
      </c>
      <c r="E20" s="32" t="str">
        <f t="shared" si="10"/>
        <v xml:space="preserve"> </v>
      </c>
      <c r="F20" s="33">
        <f t="shared" si="10"/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6" si="11">IF(C20+G20+K20+O20&gt;0,C20+G20+K20+O20, " ")</f>
        <v xml:space="preserve"> </v>
      </c>
      <c r="T20" s="32">
        <f t="shared" ref="T20:T36" si="12">IF(D20+H20+L20+P20&gt;0, D20+H20+L20+P20, " ")</f>
        <v>2</v>
      </c>
      <c r="U20" s="32" t="str">
        <f t="shared" ref="U20:V36" si="13">IF(S20&lt;&gt;" ", (IF(E20&lt;&gt;" ", E20, 0)+IF(I20&lt;&gt;" ", I20, 0)+IF(M20&lt;&gt;" ", M20, 0)+IF(Q20&lt;&gt;" ", Q20, 0)), " ")</f>
        <v xml:space="preserve"> </v>
      </c>
      <c r="V20" s="33">
        <f t="shared" si="13"/>
        <v>68</v>
      </c>
      <c r="W20" s="84"/>
      <c r="X20" s="84"/>
      <c r="Y20" s="86"/>
      <c r="Z20" s="86"/>
      <c r="AA20" s="86"/>
      <c r="AB20" s="85"/>
      <c r="AC20" s="85"/>
    </row>
    <row r="21" spans="1:29" ht="15" customHeight="1" x14ac:dyDescent="0.25">
      <c r="A21" s="213">
        <v>3</v>
      </c>
      <c r="B21" s="55" t="s">
        <v>84</v>
      </c>
      <c r="C21" s="45"/>
      <c r="D21" s="46">
        <v>2</v>
      </c>
      <c r="E21" s="81" t="str">
        <f t="shared" si="10"/>
        <v xml:space="preserve"> </v>
      </c>
      <c r="F21" s="33">
        <f t="shared" si="10"/>
        <v>68</v>
      </c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2" t="str">
        <f t="shared" si="11"/>
        <v xml:space="preserve"> </v>
      </c>
      <c r="T21" s="32">
        <f t="shared" si="12"/>
        <v>2</v>
      </c>
      <c r="U21" s="32" t="str">
        <f t="shared" si="13"/>
        <v xml:space="preserve"> </v>
      </c>
      <c r="V21" s="33">
        <f t="shared" si="13"/>
        <v>68</v>
      </c>
      <c r="W21" s="84"/>
      <c r="X21" s="84"/>
      <c r="Y21" s="86"/>
      <c r="Z21" s="86"/>
      <c r="AA21" s="86"/>
      <c r="AB21" s="85"/>
      <c r="AC21" s="85"/>
    </row>
    <row r="22" spans="1:29" ht="15" customHeight="1" x14ac:dyDescent="0.25">
      <c r="A22" s="213">
        <v>4</v>
      </c>
      <c r="B22" s="55" t="s">
        <v>56</v>
      </c>
      <c r="C22" s="45"/>
      <c r="D22" s="46"/>
      <c r="E22" s="32" t="str">
        <f t="shared" ref="E22:F36" si="14">IF(C22&gt;0,C22*34, " ")</f>
        <v xml:space="preserve"> </v>
      </c>
      <c r="F22" s="33" t="str">
        <f t="shared" si="14"/>
        <v xml:space="preserve"> </v>
      </c>
      <c r="G22" s="49">
        <v>2</v>
      </c>
      <c r="H22" s="46"/>
      <c r="I22" s="32">
        <f t="shared" ref="I22:J36" si="15">IF(G22&gt;0,G22*34, " ")</f>
        <v>68</v>
      </c>
      <c r="J22" s="33" t="str">
        <f t="shared" si="15"/>
        <v xml:space="preserve"> </v>
      </c>
      <c r="K22" s="45">
        <v>2</v>
      </c>
      <c r="L22" s="46"/>
      <c r="M22" s="32">
        <f t="shared" ref="M22:N36" si="16">IF(K22&gt;0,K22*34, " ")</f>
        <v>68</v>
      </c>
      <c r="N22" s="33" t="str">
        <f t="shared" si="16"/>
        <v xml:space="preserve"> </v>
      </c>
      <c r="O22" s="49"/>
      <c r="P22" s="46"/>
      <c r="Q22" s="32" t="str">
        <f t="shared" ref="Q22:R36" si="17">IF(O22&gt;0,O22*32, " ")</f>
        <v xml:space="preserve"> </v>
      </c>
      <c r="R22" s="33" t="str">
        <f t="shared" si="17"/>
        <v xml:space="preserve"> </v>
      </c>
      <c r="S22" s="82">
        <f t="shared" si="11"/>
        <v>4</v>
      </c>
      <c r="T22" s="32" t="str">
        <f t="shared" si="12"/>
        <v xml:space="preserve"> </v>
      </c>
      <c r="U22" s="32">
        <f t="shared" si="13"/>
        <v>136</v>
      </c>
      <c r="V22" s="33" t="str">
        <f t="shared" si="13"/>
        <v xml:space="preserve"> </v>
      </c>
      <c r="W22" s="84"/>
      <c r="X22" s="84"/>
      <c r="Y22" s="86"/>
      <c r="Z22" s="86"/>
      <c r="AA22" s="86"/>
      <c r="AB22" s="85"/>
      <c r="AC22" s="85"/>
    </row>
    <row r="23" spans="1:29" ht="15" customHeight="1" x14ac:dyDescent="0.25">
      <c r="A23" s="213">
        <v>5</v>
      </c>
      <c r="B23" s="217" t="s">
        <v>64</v>
      </c>
      <c r="C23" s="45"/>
      <c r="D23" s="46"/>
      <c r="E23" s="32" t="str">
        <f t="shared" si="14"/>
        <v xml:space="preserve"> </v>
      </c>
      <c r="F23" s="33" t="str">
        <f>IF(D23&gt;0,D23*34, " ")</f>
        <v xml:space="preserve"> </v>
      </c>
      <c r="G23" s="49"/>
      <c r="H23" s="46">
        <v>3</v>
      </c>
      <c r="I23" s="32" t="str">
        <f>IF(G23&gt;0,G23*34, " ")</f>
        <v xml:space="preserve"> </v>
      </c>
      <c r="J23" s="33">
        <f>IF(H23&gt;0,H23*34, " ")</f>
        <v>102</v>
      </c>
      <c r="K23" s="45"/>
      <c r="L23" s="46">
        <v>2</v>
      </c>
      <c r="M23" s="32" t="str">
        <f>IF(K23&gt;0,K23*34, " ")</f>
        <v xml:space="preserve"> </v>
      </c>
      <c r="N23" s="33">
        <f>IF(L23&gt;0,L23*34, " ")</f>
        <v>68</v>
      </c>
      <c r="O23" s="49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2" t="str">
        <f t="shared" si="11"/>
        <v xml:space="preserve"> </v>
      </c>
      <c r="T23" s="32">
        <f t="shared" si="12"/>
        <v>5</v>
      </c>
      <c r="U23" s="32" t="str">
        <f t="shared" si="13"/>
        <v xml:space="preserve"> </v>
      </c>
      <c r="V23" s="33">
        <f t="shared" si="13"/>
        <v>170</v>
      </c>
      <c r="W23" s="84"/>
      <c r="X23" s="84"/>
      <c r="Y23" s="86"/>
      <c r="Z23" s="86"/>
      <c r="AA23" s="86"/>
      <c r="AB23" s="85"/>
      <c r="AC23" s="85"/>
    </row>
    <row r="24" spans="1:29" ht="15" customHeight="1" x14ac:dyDescent="0.25">
      <c r="A24" s="213">
        <v>6</v>
      </c>
      <c r="B24" s="55" t="s">
        <v>42</v>
      </c>
      <c r="C24" s="45"/>
      <c r="D24" s="46"/>
      <c r="E24" s="32" t="str">
        <f t="shared" si="14"/>
        <v xml:space="preserve"> </v>
      </c>
      <c r="F24" s="33" t="str">
        <f t="shared" si="14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5"/>
      <c r="L24" s="46">
        <v>2</v>
      </c>
      <c r="M24" s="32" t="str">
        <f t="shared" si="16"/>
        <v xml:space="preserve"> </v>
      </c>
      <c r="N24" s="33">
        <f t="shared" si="16"/>
        <v>68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1"/>
        <v>2</v>
      </c>
      <c r="T24" s="32">
        <f t="shared" si="12"/>
        <v>3</v>
      </c>
      <c r="U24" s="32">
        <f t="shared" si="13"/>
        <v>68</v>
      </c>
      <c r="V24" s="33">
        <f t="shared" si="13"/>
        <v>102</v>
      </c>
      <c r="W24" s="84"/>
      <c r="X24" s="84"/>
      <c r="Y24" s="86"/>
      <c r="Z24" s="86"/>
      <c r="AA24" s="86"/>
      <c r="AB24" s="85"/>
      <c r="AC24" s="85"/>
    </row>
    <row r="25" spans="1:29" ht="15" customHeight="1" x14ac:dyDescent="0.25">
      <c r="A25" s="213">
        <v>7</v>
      </c>
      <c r="B25" s="55" t="s">
        <v>25</v>
      </c>
      <c r="C25" s="45"/>
      <c r="D25" s="46"/>
      <c r="E25" s="32" t="str">
        <f t="shared" si="14"/>
        <v xml:space="preserve"> </v>
      </c>
      <c r="F25" s="33" t="str">
        <f t="shared" si="14"/>
        <v xml:space="preserve"> </v>
      </c>
      <c r="G25" s="49">
        <v>2</v>
      </c>
      <c r="H25" s="46">
        <v>1</v>
      </c>
      <c r="I25" s="32">
        <f t="shared" si="15"/>
        <v>68</v>
      </c>
      <c r="J25" s="33">
        <f t="shared" si="15"/>
        <v>34</v>
      </c>
      <c r="K25" s="45"/>
      <c r="L25" s="46"/>
      <c r="M25" s="32" t="str">
        <f t="shared" si="16"/>
        <v xml:space="preserve"> </v>
      </c>
      <c r="N25" s="33" t="str">
        <f t="shared" si="16"/>
        <v xml:space="preserve"> </v>
      </c>
      <c r="O25" s="49"/>
      <c r="P25" s="46"/>
      <c r="Q25" s="32" t="str">
        <f t="shared" si="17"/>
        <v xml:space="preserve"> </v>
      </c>
      <c r="R25" s="33" t="str">
        <f t="shared" si="17"/>
        <v xml:space="preserve"> </v>
      </c>
      <c r="S25" s="82">
        <f t="shared" si="11"/>
        <v>2</v>
      </c>
      <c r="T25" s="32">
        <f t="shared" si="12"/>
        <v>1</v>
      </c>
      <c r="U25" s="32">
        <f t="shared" si="13"/>
        <v>68</v>
      </c>
      <c r="V25" s="33">
        <f t="shared" si="13"/>
        <v>34</v>
      </c>
      <c r="W25" s="84"/>
      <c r="X25" s="84"/>
      <c r="Y25" s="86"/>
      <c r="Z25" s="86"/>
      <c r="AA25" s="86"/>
      <c r="AB25" s="85"/>
      <c r="AC25" s="85"/>
    </row>
    <row r="26" spans="1:29" ht="15" customHeight="1" x14ac:dyDescent="0.25">
      <c r="A26" s="213">
        <v>8</v>
      </c>
      <c r="B26" s="55" t="s">
        <v>57</v>
      </c>
      <c r="C26" s="45"/>
      <c r="D26" s="46"/>
      <c r="E26" s="32" t="str">
        <f t="shared" si="14"/>
        <v xml:space="preserve"> </v>
      </c>
      <c r="F26" s="33" t="str">
        <f t="shared" si="14"/>
        <v xml:space="preserve"> </v>
      </c>
      <c r="G26" s="49"/>
      <c r="H26" s="46"/>
      <c r="I26" s="32" t="str">
        <f t="shared" si="15"/>
        <v xml:space="preserve"> </v>
      </c>
      <c r="J26" s="33" t="str">
        <f t="shared" si="15"/>
        <v xml:space="preserve"> </v>
      </c>
      <c r="K26" s="45">
        <v>2</v>
      </c>
      <c r="L26" s="46">
        <v>1</v>
      </c>
      <c r="M26" s="32">
        <f t="shared" si="16"/>
        <v>68</v>
      </c>
      <c r="N26" s="33">
        <f t="shared" si="16"/>
        <v>34</v>
      </c>
      <c r="O26" s="49">
        <v>2</v>
      </c>
      <c r="P26" s="46">
        <v>1</v>
      </c>
      <c r="Q26" s="32">
        <f t="shared" si="17"/>
        <v>64</v>
      </c>
      <c r="R26" s="33">
        <f t="shared" si="17"/>
        <v>32</v>
      </c>
      <c r="S26" s="82">
        <f t="shared" si="11"/>
        <v>4</v>
      </c>
      <c r="T26" s="32">
        <f t="shared" si="12"/>
        <v>2</v>
      </c>
      <c r="U26" s="32">
        <f t="shared" si="13"/>
        <v>132</v>
      </c>
      <c r="V26" s="33">
        <f t="shared" si="13"/>
        <v>66</v>
      </c>
      <c r="W26" s="84"/>
      <c r="X26" s="84"/>
      <c r="Y26" s="86"/>
      <c r="Z26" s="86"/>
      <c r="AA26" s="86"/>
      <c r="AB26" s="85"/>
      <c r="AC26" s="85"/>
    </row>
    <row r="27" spans="1:29" ht="15" customHeight="1" x14ac:dyDescent="0.25">
      <c r="A27" s="213">
        <v>9</v>
      </c>
      <c r="B27" s="55" t="s">
        <v>103</v>
      </c>
      <c r="C27" s="45"/>
      <c r="D27" s="46"/>
      <c r="E27" s="32"/>
      <c r="F27" s="33"/>
      <c r="G27" s="49"/>
      <c r="H27" s="46"/>
      <c r="I27" s="32"/>
      <c r="J27" s="33"/>
      <c r="K27" s="45">
        <v>2</v>
      </c>
      <c r="L27" s="46"/>
      <c r="M27" s="32">
        <f t="shared" si="16"/>
        <v>68</v>
      </c>
      <c r="N27" s="33"/>
      <c r="O27" s="49">
        <v>2</v>
      </c>
      <c r="P27" s="46">
        <v>1</v>
      </c>
      <c r="Q27" s="32">
        <f t="shared" si="17"/>
        <v>64</v>
      </c>
      <c r="R27" s="33">
        <f t="shared" si="17"/>
        <v>32</v>
      </c>
      <c r="S27" s="82">
        <f t="shared" ref="S27" si="18">IF(C27+G27+K27+O27&gt;0,C27+G27+K27+O27, " ")</f>
        <v>4</v>
      </c>
      <c r="T27" s="32">
        <f t="shared" ref="T27" si="19">IF(D27+H27+L27+P27&gt;0, D27+H27+L27+P27, " ")</f>
        <v>1</v>
      </c>
      <c r="U27" s="32">
        <f t="shared" ref="U27" si="20">IF(S27&lt;&gt;" ", (IF(E27&lt;&gt;" ", E27, 0)+IF(I27&lt;&gt;" ", I27, 0)+IF(M27&lt;&gt;" ", M27, 0)+IF(Q27&lt;&gt;" ", Q27, 0)), " ")</f>
        <v>132</v>
      </c>
      <c r="V27" s="33">
        <f t="shared" ref="V27" si="21">IF(T27&lt;&gt;" ", (IF(F27&lt;&gt;" ", F27, 0)+IF(J27&lt;&gt;" ", J27, 0)+IF(N27&lt;&gt;" ", N27, 0)+IF(R27&lt;&gt;" ", R27, 0)), " ")</f>
        <v>32</v>
      </c>
      <c r="W27" s="84"/>
      <c r="X27" s="84"/>
      <c r="Y27" s="86"/>
      <c r="Z27" s="86"/>
      <c r="AA27" s="86"/>
      <c r="AB27" s="85"/>
      <c r="AC27" s="85"/>
    </row>
    <row r="28" spans="1:29" ht="15" customHeight="1" x14ac:dyDescent="0.25">
      <c r="A28" s="213">
        <v>10</v>
      </c>
      <c r="B28" s="55" t="s">
        <v>104</v>
      </c>
      <c r="C28" s="45"/>
      <c r="D28" s="46"/>
      <c r="E28" s="32" t="str">
        <f t="shared" si="14"/>
        <v xml:space="preserve"> </v>
      </c>
      <c r="F28" s="33" t="str">
        <f t="shared" si="14"/>
        <v xml:space="preserve"> </v>
      </c>
      <c r="G28" s="49"/>
      <c r="H28" s="46"/>
      <c r="I28" s="32" t="str">
        <f t="shared" si="15"/>
        <v xml:space="preserve"> </v>
      </c>
      <c r="J28" s="33" t="str">
        <f t="shared" si="15"/>
        <v xml:space="preserve"> </v>
      </c>
      <c r="K28" s="45">
        <v>2</v>
      </c>
      <c r="L28" s="46"/>
      <c r="M28" s="32">
        <f t="shared" si="16"/>
        <v>68</v>
      </c>
      <c r="N28" s="33" t="str">
        <f t="shared" si="16"/>
        <v xml:space="preserve"> </v>
      </c>
      <c r="O28" s="49">
        <v>2</v>
      </c>
      <c r="P28" s="46">
        <v>1</v>
      </c>
      <c r="Q28" s="32">
        <f t="shared" si="17"/>
        <v>64</v>
      </c>
      <c r="R28" s="33">
        <f t="shared" si="17"/>
        <v>32</v>
      </c>
      <c r="S28" s="82">
        <f t="shared" si="11"/>
        <v>4</v>
      </c>
      <c r="T28" s="32">
        <f t="shared" si="12"/>
        <v>1</v>
      </c>
      <c r="U28" s="32">
        <f t="shared" si="13"/>
        <v>132</v>
      </c>
      <c r="V28" s="33">
        <f t="shared" si="13"/>
        <v>32</v>
      </c>
      <c r="W28" s="84"/>
      <c r="X28" s="84"/>
      <c r="Y28" s="86"/>
      <c r="Z28" s="86"/>
      <c r="AA28" s="86"/>
      <c r="AB28" s="85"/>
      <c r="AC28" s="85"/>
    </row>
    <row r="29" spans="1:29" ht="15" customHeight="1" x14ac:dyDescent="0.25">
      <c r="A29" s="213">
        <v>11</v>
      </c>
      <c r="B29" s="55" t="s">
        <v>83</v>
      </c>
      <c r="C29" s="45"/>
      <c r="D29" s="46"/>
      <c r="E29" s="32" t="str">
        <f t="shared" si="14"/>
        <v xml:space="preserve"> </v>
      </c>
      <c r="F29" s="33" t="str">
        <f t="shared" si="14"/>
        <v xml:space="preserve"> </v>
      </c>
      <c r="G29" s="49"/>
      <c r="H29" s="46"/>
      <c r="I29" s="32" t="str">
        <f t="shared" si="15"/>
        <v xml:space="preserve"> </v>
      </c>
      <c r="J29" s="33" t="str">
        <f t="shared" si="15"/>
        <v xml:space="preserve"> </v>
      </c>
      <c r="K29" s="45">
        <v>2</v>
      </c>
      <c r="L29" s="46">
        <v>1</v>
      </c>
      <c r="M29" s="32">
        <f t="shared" si="16"/>
        <v>68</v>
      </c>
      <c r="N29" s="33">
        <f t="shared" si="16"/>
        <v>34</v>
      </c>
      <c r="O29" s="49"/>
      <c r="P29" s="46"/>
      <c r="Q29" s="32" t="str">
        <f t="shared" si="17"/>
        <v xml:space="preserve"> </v>
      </c>
      <c r="R29" s="33" t="str">
        <f t="shared" si="17"/>
        <v xml:space="preserve"> </v>
      </c>
      <c r="S29" s="82">
        <f t="shared" si="11"/>
        <v>2</v>
      </c>
      <c r="T29" s="32">
        <f t="shared" si="12"/>
        <v>1</v>
      </c>
      <c r="U29" s="32">
        <f t="shared" si="13"/>
        <v>68</v>
      </c>
      <c r="V29" s="33">
        <f t="shared" si="13"/>
        <v>34</v>
      </c>
      <c r="W29" s="84"/>
      <c r="X29" s="84"/>
      <c r="Y29" s="86"/>
      <c r="Z29" s="86"/>
      <c r="AA29" s="86"/>
      <c r="AB29" s="85"/>
      <c r="AC29" s="85"/>
    </row>
    <row r="30" spans="1:29" ht="15" customHeight="1" x14ac:dyDescent="0.25">
      <c r="A30" s="213">
        <v>12</v>
      </c>
      <c r="B30" s="56" t="s">
        <v>131</v>
      </c>
      <c r="C30" s="45"/>
      <c r="D30" s="46"/>
      <c r="E30" s="32" t="str">
        <f t="shared" si="14"/>
        <v xml:space="preserve"> </v>
      </c>
      <c r="F30" s="33" t="str">
        <f t="shared" si="14"/>
        <v xml:space="preserve"> </v>
      </c>
      <c r="G30" s="49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/>
      <c r="L30" s="46"/>
      <c r="M30" s="32" t="str">
        <f t="shared" si="16"/>
        <v xml:space="preserve"> </v>
      </c>
      <c r="N30" s="33" t="str">
        <f t="shared" si="16"/>
        <v xml:space="preserve"> </v>
      </c>
      <c r="O30" s="49">
        <v>2</v>
      </c>
      <c r="P30" s="46">
        <v>1</v>
      </c>
      <c r="Q30" s="32">
        <f t="shared" si="17"/>
        <v>64</v>
      </c>
      <c r="R30" s="33">
        <f t="shared" si="17"/>
        <v>32</v>
      </c>
      <c r="S30" s="82">
        <f t="shared" si="11"/>
        <v>2</v>
      </c>
      <c r="T30" s="32">
        <f t="shared" si="12"/>
        <v>1</v>
      </c>
      <c r="U30" s="32">
        <f t="shared" si="13"/>
        <v>64</v>
      </c>
      <c r="V30" s="33">
        <f t="shared" si="13"/>
        <v>32</v>
      </c>
      <c r="W30" s="84"/>
      <c r="X30" s="84"/>
      <c r="Y30" s="86"/>
      <c r="Z30" s="86"/>
      <c r="AA30" s="86"/>
      <c r="AB30" s="85"/>
      <c r="AC30" s="85"/>
    </row>
    <row r="31" spans="1:29" ht="15" customHeight="1" x14ac:dyDescent="0.25">
      <c r="A31" s="213">
        <v>13</v>
      </c>
      <c r="B31" s="218" t="s">
        <v>48</v>
      </c>
      <c r="C31" s="49">
        <v>2</v>
      </c>
      <c r="D31" s="46"/>
      <c r="E31" s="32">
        <f t="shared" si="14"/>
        <v>68</v>
      </c>
      <c r="F31" s="33"/>
      <c r="G31" s="46"/>
      <c r="H31" s="46"/>
      <c r="I31" s="32"/>
      <c r="J31" s="33"/>
      <c r="K31" s="45"/>
      <c r="L31" s="46"/>
      <c r="M31" s="32"/>
      <c r="N31" s="33"/>
      <c r="O31" s="46"/>
      <c r="P31" s="46"/>
      <c r="Q31" s="32" t="str">
        <f t="shared" si="17"/>
        <v xml:space="preserve"> </v>
      </c>
      <c r="R31" s="33"/>
      <c r="S31" s="82">
        <f t="shared" si="11"/>
        <v>2</v>
      </c>
      <c r="T31" s="32" t="str">
        <f t="shared" si="12"/>
        <v xml:space="preserve"> </v>
      </c>
      <c r="U31" s="32">
        <f t="shared" si="13"/>
        <v>68</v>
      </c>
      <c r="V31" s="33" t="str">
        <f t="shared" si="13"/>
        <v xml:space="preserve"> </v>
      </c>
      <c r="W31" s="84"/>
      <c r="X31" s="84"/>
      <c r="Y31" s="86"/>
      <c r="Z31" s="86"/>
      <c r="AA31" s="86"/>
      <c r="AB31" s="85"/>
      <c r="AC31" s="85"/>
    </row>
    <row r="32" spans="1:29" ht="15" customHeight="1" x14ac:dyDescent="0.25">
      <c r="A32" s="213">
        <v>14</v>
      </c>
      <c r="B32" s="55" t="s">
        <v>132</v>
      </c>
      <c r="C32" s="45"/>
      <c r="D32" s="46"/>
      <c r="E32" s="32" t="str">
        <f t="shared" si="14"/>
        <v xml:space="preserve"> </v>
      </c>
      <c r="F32" s="33" t="str">
        <f t="shared" si="14"/>
        <v xml:space="preserve"> </v>
      </c>
      <c r="G32" s="49"/>
      <c r="H32" s="46"/>
      <c r="I32" s="32" t="str">
        <f t="shared" si="15"/>
        <v xml:space="preserve"> </v>
      </c>
      <c r="J32" s="33" t="str">
        <f t="shared" si="15"/>
        <v xml:space="preserve"> </v>
      </c>
      <c r="K32" s="45"/>
      <c r="L32" s="46"/>
      <c r="M32" s="32" t="str">
        <f t="shared" si="16"/>
        <v xml:space="preserve"> </v>
      </c>
      <c r="N32" s="33" t="str">
        <f t="shared" si="16"/>
        <v xml:space="preserve"> </v>
      </c>
      <c r="O32" s="49">
        <v>2</v>
      </c>
      <c r="P32" s="46"/>
      <c r="Q32" s="32">
        <f t="shared" si="17"/>
        <v>64</v>
      </c>
      <c r="R32" s="33" t="str">
        <f t="shared" si="17"/>
        <v xml:space="preserve"> </v>
      </c>
      <c r="S32" s="82">
        <f t="shared" si="11"/>
        <v>2</v>
      </c>
      <c r="T32" s="32" t="str">
        <f t="shared" si="12"/>
        <v xml:space="preserve"> </v>
      </c>
      <c r="U32" s="32">
        <f t="shared" si="13"/>
        <v>64</v>
      </c>
      <c r="V32" s="33" t="str">
        <f t="shared" si="13"/>
        <v xml:space="preserve"> </v>
      </c>
      <c r="W32" s="84"/>
      <c r="X32" s="84"/>
      <c r="Y32" s="86"/>
      <c r="Z32" s="86"/>
      <c r="AA32" s="86"/>
      <c r="AB32" s="85"/>
      <c r="AC32" s="85"/>
    </row>
    <row r="33" spans="1:29" ht="15" customHeight="1" x14ac:dyDescent="0.25">
      <c r="A33" s="213">
        <v>15</v>
      </c>
      <c r="B33" s="210" t="s">
        <v>45</v>
      </c>
      <c r="C33" s="45"/>
      <c r="D33" s="46"/>
      <c r="E33" s="32" t="str">
        <f t="shared" si="14"/>
        <v xml:space="preserve"> </v>
      </c>
      <c r="F33" s="33" t="str">
        <f t="shared" si="14"/>
        <v xml:space="preserve"> </v>
      </c>
      <c r="G33" s="49"/>
      <c r="H33" s="46"/>
      <c r="I33" s="32" t="str">
        <f t="shared" si="15"/>
        <v xml:space="preserve"> </v>
      </c>
      <c r="J33" s="33" t="str">
        <f t="shared" si="15"/>
        <v xml:space="preserve"> </v>
      </c>
      <c r="K33" s="45"/>
      <c r="L33" s="46"/>
      <c r="M33" s="32" t="str">
        <f t="shared" si="16"/>
        <v xml:space="preserve"> </v>
      </c>
      <c r="N33" s="33" t="str">
        <f t="shared" si="16"/>
        <v xml:space="preserve"> </v>
      </c>
      <c r="O33" s="49">
        <v>2</v>
      </c>
      <c r="P33" s="46"/>
      <c r="Q33" s="32">
        <f t="shared" si="17"/>
        <v>64</v>
      </c>
      <c r="R33" s="33" t="str">
        <f t="shared" si="17"/>
        <v xml:space="preserve"> </v>
      </c>
      <c r="S33" s="82">
        <f t="shared" si="11"/>
        <v>2</v>
      </c>
      <c r="T33" s="32" t="str">
        <f t="shared" si="12"/>
        <v xml:space="preserve"> </v>
      </c>
      <c r="U33" s="32">
        <f t="shared" si="13"/>
        <v>64</v>
      </c>
      <c r="V33" s="33" t="str">
        <f t="shared" si="13"/>
        <v xml:space="preserve"> </v>
      </c>
      <c r="W33" s="84"/>
      <c r="X33" s="84"/>
      <c r="Y33" s="86"/>
      <c r="Z33" s="86"/>
      <c r="AA33" s="86"/>
      <c r="AB33" s="85"/>
      <c r="AC33" s="85"/>
    </row>
    <row r="34" spans="1:29" ht="15" customHeight="1" x14ac:dyDescent="0.25">
      <c r="A34" s="213">
        <v>16</v>
      </c>
      <c r="B34" s="210" t="s">
        <v>26</v>
      </c>
      <c r="C34" s="45"/>
      <c r="D34" s="46">
        <v>2</v>
      </c>
      <c r="E34" s="32" t="str">
        <f t="shared" si="14"/>
        <v xml:space="preserve"> </v>
      </c>
      <c r="F34" s="33">
        <v>68</v>
      </c>
      <c r="G34" s="49"/>
      <c r="H34" s="46">
        <v>2</v>
      </c>
      <c r="I34" s="32" t="str">
        <f t="shared" si="15"/>
        <v xml:space="preserve"> </v>
      </c>
      <c r="J34" s="33">
        <f t="shared" si="15"/>
        <v>68</v>
      </c>
      <c r="K34" s="45"/>
      <c r="L34" s="46">
        <v>3</v>
      </c>
      <c r="M34" s="32" t="str">
        <f t="shared" si="16"/>
        <v xml:space="preserve"> </v>
      </c>
      <c r="N34" s="33">
        <f t="shared" si="16"/>
        <v>102</v>
      </c>
      <c r="O34" s="49"/>
      <c r="P34" s="46">
        <v>3</v>
      </c>
      <c r="Q34" s="32" t="str">
        <f t="shared" si="17"/>
        <v xml:space="preserve"> </v>
      </c>
      <c r="R34" s="33">
        <f t="shared" si="17"/>
        <v>96</v>
      </c>
      <c r="S34" s="82" t="str">
        <f t="shared" si="11"/>
        <v xml:space="preserve"> </v>
      </c>
      <c r="T34" s="32">
        <f t="shared" si="12"/>
        <v>10</v>
      </c>
      <c r="U34" s="32" t="str">
        <f t="shared" si="13"/>
        <v xml:space="preserve"> </v>
      </c>
      <c r="V34" s="33">
        <f t="shared" si="13"/>
        <v>334</v>
      </c>
      <c r="W34" s="84"/>
      <c r="X34" s="84"/>
      <c r="Y34" s="86"/>
      <c r="Z34" s="86"/>
      <c r="AA34" s="86"/>
      <c r="AB34" s="85"/>
      <c r="AC34" s="85"/>
    </row>
    <row r="35" spans="1:29" ht="15" customHeight="1" x14ac:dyDescent="0.25">
      <c r="A35" s="213"/>
      <c r="B35" s="210" t="s">
        <v>58</v>
      </c>
      <c r="C35" s="47"/>
      <c r="D35" s="48"/>
      <c r="E35" s="32"/>
      <c r="F35" s="33"/>
      <c r="G35" s="50"/>
      <c r="H35" s="48"/>
      <c r="I35" s="32"/>
      <c r="J35" s="33"/>
      <c r="K35" s="47"/>
      <c r="L35" s="48"/>
      <c r="M35" s="32"/>
      <c r="N35" s="33"/>
      <c r="O35" s="50"/>
      <c r="P35" s="48"/>
      <c r="Q35" s="32"/>
      <c r="R35" s="33"/>
      <c r="S35" s="82" t="str">
        <f t="shared" si="11"/>
        <v xml:space="preserve"> </v>
      </c>
      <c r="T35" s="32" t="str">
        <f t="shared" si="12"/>
        <v xml:space="preserve"> </v>
      </c>
      <c r="U35" s="32" t="str">
        <f t="shared" si="13"/>
        <v xml:space="preserve"> </v>
      </c>
      <c r="V35" s="33" t="str">
        <f t="shared" si="13"/>
        <v xml:space="preserve"> </v>
      </c>
      <c r="W35" s="84"/>
      <c r="X35" s="84" t="s">
        <v>51</v>
      </c>
      <c r="Y35" s="86" t="s">
        <v>51</v>
      </c>
      <c r="Z35" s="86" t="s">
        <v>51</v>
      </c>
      <c r="AA35" s="86" t="s">
        <v>51</v>
      </c>
      <c r="AB35" s="85"/>
      <c r="AC35" s="85"/>
    </row>
    <row r="36" spans="1:29" ht="15" customHeight="1" thickBot="1" x14ac:dyDescent="0.3">
      <c r="A36" s="213"/>
      <c r="B36" s="210" t="s">
        <v>108</v>
      </c>
      <c r="C36" s="47"/>
      <c r="D36" s="48"/>
      <c r="E36" s="32" t="str">
        <f t="shared" si="14"/>
        <v xml:space="preserve"> </v>
      </c>
      <c r="F36" s="33" t="str">
        <f t="shared" si="14"/>
        <v xml:space="preserve"> </v>
      </c>
      <c r="G36" s="50"/>
      <c r="H36" s="48"/>
      <c r="I36" s="32" t="str">
        <f t="shared" si="15"/>
        <v xml:space="preserve"> </v>
      </c>
      <c r="J36" s="33" t="str">
        <f t="shared" si="15"/>
        <v xml:space="preserve"> </v>
      </c>
      <c r="K36" s="47"/>
      <c r="L36" s="48"/>
      <c r="M36" s="32" t="str">
        <f t="shared" si="16"/>
        <v xml:space="preserve"> </v>
      </c>
      <c r="N36" s="33" t="str">
        <f t="shared" si="16"/>
        <v xml:space="preserve"> </v>
      </c>
      <c r="O36" s="50"/>
      <c r="P36" s="48"/>
      <c r="Q36" s="32" t="str">
        <f t="shared" si="17"/>
        <v xml:space="preserve"> </v>
      </c>
      <c r="R36" s="75" t="str">
        <f t="shared" si="17"/>
        <v xml:space="preserve"> </v>
      </c>
      <c r="S36" s="97" t="str">
        <f t="shared" si="11"/>
        <v xml:space="preserve"> </v>
      </c>
      <c r="T36" s="74" t="str">
        <f t="shared" si="12"/>
        <v xml:space="preserve"> </v>
      </c>
      <c r="U36" s="74" t="str">
        <f t="shared" si="13"/>
        <v xml:space="preserve"> </v>
      </c>
      <c r="V36" s="75" t="str">
        <f t="shared" si="13"/>
        <v xml:space="preserve"> </v>
      </c>
      <c r="W36" s="84"/>
      <c r="X36" s="84" t="s">
        <v>51</v>
      </c>
      <c r="Y36" s="86" t="s">
        <v>51</v>
      </c>
      <c r="Z36" s="86" t="s">
        <v>51</v>
      </c>
      <c r="AA36" s="86" t="s">
        <v>51</v>
      </c>
      <c r="AB36" s="85"/>
      <c r="AC36" s="85"/>
    </row>
    <row r="37" spans="1:29" ht="15" customHeight="1" thickBot="1" x14ac:dyDescent="0.3">
      <c r="A37" s="235" t="s">
        <v>18</v>
      </c>
      <c r="B37" s="236"/>
      <c r="C37" s="67">
        <f>SUM(C7:C15)</f>
        <v>16</v>
      </c>
      <c r="D37" s="16">
        <f t="shared" ref="D37:V37" si="22">SUM(D7:D17)</f>
        <v>2</v>
      </c>
      <c r="E37" s="68">
        <f>SUM(E7:E15)</f>
        <v>544</v>
      </c>
      <c r="F37" s="17">
        <f t="shared" si="22"/>
        <v>68</v>
      </c>
      <c r="G37" s="67">
        <f>SUM(G7:G15)</f>
        <v>14</v>
      </c>
      <c r="H37" s="16">
        <f t="shared" si="22"/>
        <v>0</v>
      </c>
      <c r="I37" s="68">
        <f>SUM(I7:I15)</f>
        <v>476</v>
      </c>
      <c r="J37" s="17">
        <f t="shared" si="22"/>
        <v>0</v>
      </c>
      <c r="K37" s="67">
        <f>SUM(K7:K16)</f>
        <v>13</v>
      </c>
      <c r="L37" s="16">
        <f t="shared" si="22"/>
        <v>0</v>
      </c>
      <c r="M37" s="68">
        <f>SUM(M7:M15)</f>
        <v>442</v>
      </c>
      <c r="N37" s="17">
        <f t="shared" si="22"/>
        <v>0</v>
      </c>
      <c r="O37" s="67">
        <f>SUM(O7:O15)</f>
        <v>11</v>
      </c>
      <c r="P37" s="16">
        <f t="shared" si="22"/>
        <v>0</v>
      </c>
      <c r="Q37" s="68">
        <f>SUM(Q7:Q15)</f>
        <v>352</v>
      </c>
      <c r="R37" s="17">
        <f t="shared" si="22"/>
        <v>0</v>
      </c>
      <c r="S37" s="107">
        <f>SUM(S7:S15)</f>
        <v>54</v>
      </c>
      <c r="T37" s="91">
        <f t="shared" si="22"/>
        <v>2</v>
      </c>
      <c r="U37" s="105">
        <f>SUM(U7:U15)</f>
        <v>1814</v>
      </c>
      <c r="V37" s="92">
        <f t="shared" si="22"/>
        <v>68</v>
      </c>
      <c r="W37" s="84"/>
      <c r="X37" s="84"/>
      <c r="Y37" s="85"/>
      <c r="Z37" s="85"/>
      <c r="AA37" s="85"/>
      <c r="AB37" s="85"/>
      <c r="AC37" s="85"/>
    </row>
    <row r="38" spans="1:29" ht="15" customHeight="1" thickBot="1" x14ac:dyDescent="0.3">
      <c r="A38" s="261" t="s">
        <v>19</v>
      </c>
      <c r="B38" s="262"/>
      <c r="C38" s="18">
        <f t="shared" ref="C38:V38" si="23">SUM(C19:C36)</f>
        <v>6</v>
      </c>
      <c r="D38" s="19">
        <f t="shared" si="23"/>
        <v>6</v>
      </c>
      <c r="E38" s="19">
        <f t="shared" si="23"/>
        <v>204</v>
      </c>
      <c r="F38" s="20">
        <f t="shared" si="23"/>
        <v>204</v>
      </c>
      <c r="G38" s="18">
        <f t="shared" si="23"/>
        <v>10</v>
      </c>
      <c r="H38" s="19">
        <f t="shared" si="23"/>
        <v>7</v>
      </c>
      <c r="I38" s="19">
        <f t="shared" si="23"/>
        <v>340</v>
      </c>
      <c r="J38" s="20">
        <f t="shared" si="23"/>
        <v>238</v>
      </c>
      <c r="K38" s="18">
        <f t="shared" si="23"/>
        <v>10</v>
      </c>
      <c r="L38" s="19">
        <f t="shared" si="23"/>
        <v>9</v>
      </c>
      <c r="M38" s="19">
        <f t="shared" si="23"/>
        <v>340</v>
      </c>
      <c r="N38" s="20">
        <f t="shared" si="23"/>
        <v>306</v>
      </c>
      <c r="O38" s="18">
        <f t="shared" si="23"/>
        <v>12</v>
      </c>
      <c r="P38" s="19">
        <f t="shared" si="23"/>
        <v>7</v>
      </c>
      <c r="Q38" s="19">
        <f t="shared" si="23"/>
        <v>384</v>
      </c>
      <c r="R38" s="20">
        <f t="shared" si="23"/>
        <v>224</v>
      </c>
      <c r="S38" s="99">
        <f t="shared" si="23"/>
        <v>38</v>
      </c>
      <c r="T38" s="19">
        <f t="shared" si="23"/>
        <v>29</v>
      </c>
      <c r="U38" s="19">
        <f t="shared" si="23"/>
        <v>1268</v>
      </c>
      <c r="V38" s="20">
        <f t="shared" si="23"/>
        <v>972</v>
      </c>
      <c r="W38" s="90"/>
      <c r="X38" s="90"/>
      <c r="Y38" s="85"/>
      <c r="Z38" s="85"/>
      <c r="AA38" s="85"/>
      <c r="AB38" s="85"/>
      <c r="AC38" s="85"/>
    </row>
    <row r="39" spans="1:29" ht="15" customHeight="1" thickTop="1" thickBot="1" x14ac:dyDescent="0.3">
      <c r="A39" s="263" t="s">
        <v>20</v>
      </c>
      <c r="B39" s="264"/>
      <c r="C39" s="123">
        <f>C37+C38</f>
        <v>22</v>
      </c>
      <c r="D39" s="122">
        <f t="shared" ref="D39:V39" si="24">D37+D38</f>
        <v>8</v>
      </c>
      <c r="E39" s="122">
        <f t="shared" si="24"/>
        <v>748</v>
      </c>
      <c r="F39" s="24">
        <f t="shared" si="24"/>
        <v>272</v>
      </c>
      <c r="G39" s="123">
        <f t="shared" si="24"/>
        <v>24</v>
      </c>
      <c r="H39" s="122">
        <f t="shared" si="24"/>
        <v>7</v>
      </c>
      <c r="I39" s="122">
        <f t="shared" si="24"/>
        <v>816</v>
      </c>
      <c r="J39" s="24">
        <f t="shared" si="24"/>
        <v>238</v>
      </c>
      <c r="K39" s="123">
        <f t="shared" si="24"/>
        <v>23</v>
      </c>
      <c r="L39" s="122">
        <f t="shared" si="24"/>
        <v>9</v>
      </c>
      <c r="M39" s="122">
        <f t="shared" si="24"/>
        <v>782</v>
      </c>
      <c r="N39" s="24">
        <f t="shared" si="24"/>
        <v>306</v>
      </c>
      <c r="O39" s="123">
        <f t="shared" si="24"/>
        <v>23</v>
      </c>
      <c r="P39" s="122">
        <f t="shared" si="24"/>
        <v>7</v>
      </c>
      <c r="Q39" s="122">
        <f t="shared" si="24"/>
        <v>736</v>
      </c>
      <c r="R39" s="24">
        <f t="shared" si="24"/>
        <v>224</v>
      </c>
      <c r="S39" s="100">
        <f t="shared" si="24"/>
        <v>92</v>
      </c>
      <c r="T39" s="122">
        <f t="shared" si="24"/>
        <v>31</v>
      </c>
      <c r="U39" s="122">
        <f t="shared" si="24"/>
        <v>3082</v>
      </c>
      <c r="V39" s="24">
        <f t="shared" si="24"/>
        <v>1040</v>
      </c>
      <c r="W39" s="84"/>
      <c r="X39" s="84"/>
      <c r="Y39" s="85"/>
      <c r="Z39" s="85"/>
      <c r="AA39" s="85"/>
      <c r="AB39" s="85"/>
      <c r="AC39" s="85"/>
    </row>
    <row r="40" spans="1:29" ht="15" customHeight="1" thickTop="1" thickBot="1" x14ac:dyDescent="0.3">
      <c r="A40" s="265"/>
      <c r="B40" s="266"/>
      <c r="C40" s="267">
        <f>C39+D39</f>
        <v>30</v>
      </c>
      <c r="D40" s="268"/>
      <c r="E40" s="269">
        <f>E39+F39</f>
        <v>1020</v>
      </c>
      <c r="F40" s="270"/>
      <c r="G40" s="267">
        <f>G39+H39</f>
        <v>31</v>
      </c>
      <c r="H40" s="268"/>
      <c r="I40" s="269">
        <f>I39+J39</f>
        <v>1054</v>
      </c>
      <c r="J40" s="270"/>
      <c r="K40" s="267">
        <f>K39+L39</f>
        <v>32</v>
      </c>
      <c r="L40" s="268"/>
      <c r="M40" s="269">
        <f>M39+N39</f>
        <v>1088</v>
      </c>
      <c r="N40" s="270"/>
      <c r="O40" s="267">
        <f>O39+P39</f>
        <v>30</v>
      </c>
      <c r="P40" s="268"/>
      <c r="Q40" s="269">
        <f>Q39+R39</f>
        <v>960</v>
      </c>
      <c r="R40" s="270"/>
      <c r="S40" s="267">
        <f>S39+T39</f>
        <v>123</v>
      </c>
      <c r="T40" s="268"/>
      <c r="U40" s="269">
        <f>U39+V39</f>
        <v>4122</v>
      </c>
      <c r="V40" s="270"/>
      <c r="W40" s="84"/>
      <c r="X40" s="84"/>
      <c r="Y40" s="85"/>
      <c r="Z40" s="85"/>
      <c r="AA40" s="85"/>
      <c r="AB40" s="85"/>
      <c r="AC40" s="85"/>
    </row>
    <row r="41" spans="1:29" ht="15" customHeight="1" thickTop="1" x14ac:dyDescent="0.25">
      <c r="A41" s="26"/>
      <c r="B41" s="58"/>
      <c r="C41" s="27"/>
      <c r="D41" s="27"/>
      <c r="E41" s="27"/>
      <c r="F41" s="27"/>
      <c r="G41" s="27"/>
      <c r="H41" s="27"/>
      <c r="I41" s="27"/>
      <c r="J41" s="59"/>
      <c r="K41" s="27"/>
      <c r="L41" s="27"/>
      <c r="M41" s="27"/>
      <c r="N41" s="27"/>
      <c r="O41" s="27"/>
      <c r="P41" s="27"/>
      <c r="Q41" s="27"/>
      <c r="R41" s="27"/>
      <c r="S41" s="27"/>
      <c r="T41" s="9"/>
      <c r="U41" s="27"/>
      <c r="V41" s="9"/>
      <c r="W41" s="9"/>
      <c r="X41" s="9"/>
    </row>
    <row r="42" spans="1:29" ht="38.85" customHeight="1" x14ac:dyDescent="0.25">
      <c r="B42" s="271" t="s">
        <v>82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</row>
    <row r="43" spans="1:29" ht="15" customHeight="1" x14ac:dyDescent="0.25">
      <c r="B43" s="58" t="s">
        <v>112</v>
      </c>
    </row>
    <row r="44" spans="1:29" ht="15" customHeight="1" x14ac:dyDescent="0.25">
      <c r="B44" s="58" t="s">
        <v>113</v>
      </c>
    </row>
    <row r="45" spans="1:29" ht="15" customHeight="1" x14ac:dyDescent="0.25">
      <c r="B45" s="59" t="s">
        <v>116</v>
      </c>
    </row>
    <row r="46" spans="1:29" ht="15" customHeight="1" x14ac:dyDescent="0.25"/>
    <row r="47" spans="1:29" ht="15" customHeight="1" x14ac:dyDescent="0.25"/>
    <row r="48" spans="1:29" ht="15" customHeight="1" x14ac:dyDescent="0.25"/>
  </sheetData>
  <mergeCells count="34">
    <mergeCell ref="S40:T40"/>
    <mergeCell ref="U40:V40"/>
    <mergeCell ref="B42:V42"/>
    <mergeCell ref="I40:J40"/>
    <mergeCell ref="K40:L40"/>
    <mergeCell ref="M40:N40"/>
    <mergeCell ref="O40:P40"/>
    <mergeCell ref="Q40:R40"/>
    <mergeCell ref="A38:B38"/>
    <mergeCell ref="A39:B40"/>
    <mergeCell ref="C40:D40"/>
    <mergeCell ref="E40:F40"/>
    <mergeCell ref="G40:H40"/>
    <mergeCell ref="K5:L5"/>
    <mergeCell ref="M5:N5"/>
    <mergeCell ref="O5:P5"/>
    <mergeCell ref="U5:V5"/>
    <mergeCell ref="A6:B6"/>
    <mergeCell ref="A37:B37"/>
    <mergeCell ref="Q5:R5"/>
    <mergeCell ref="S5:T5"/>
    <mergeCell ref="A18:B18"/>
    <mergeCell ref="A1:G1"/>
    <mergeCell ref="A2:G2"/>
    <mergeCell ref="A4:B5"/>
    <mergeCell ref="C4:F4"/>
    <mergeCell ref="G4:J4"/>
    <mergeCell ref="K4:N4"/>
    <mergeCell ref="O4:R4"/>
    <mergeCell ref="S4:V4"/>
    <mergeCell ref="C5:D5"/>
    <mergeCell ref="E5:F5"/>
    <mergeCell ref="G5:H5"/>
    <mergeCell ref="I5:J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5"/>
  <sheetViews>
    <sheetView workbookViewId="0">
      <selection sqref="A1:G1"/>
    </sheetView>
  </sheetViews>
  <sheetFormatPr defaultColWidth="9.109375" defaultRowHeight="13.2" x14ac:dyDescent="0.25"/>
  <cols>
    <col min="1" max="1" width="3.44140625" style="1" customWidth="1"/>
    <col min="2" max="2" width="39.33203125" style="1" customWidth="1"/>
    <col min="3" max="15" width="6.109375" style="1" customWidth="1"/>
    <col min="16" max="16" width="6.109375" style="2" customWidth="1"/>
    <col min="17" max="17" width="6.109375" style="1" customWidth="1"/>
    <col min="18" max="20" width="6.109375" style="2" customWidth="1"/>
    <col min="21" max="21" width="26.88671875" style="1" customWidth="1"/>
    <col min="22" max="16384" width="9.109375" style="1"/>
  </cols>
  <sheetData>
    <row r="1" spans="1:20" ht="15" customHeight="1" x14ac:dyDescent="0.25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</row>
    <row r="2" spans="1:20" ht="15" customHeight="1" x14ac:dyDescent="0.25">
      <c r="A2" s="245" t="s">
        <v>111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</row>
    <row r="3" spans="1:20" ht="15" customHeight="1" thickBot="1" x14ac:dyDescent="0.3">
      <c r="A3" s="60"/>
      <c r="B3" s="61"/>
    </row>
    <row r="4" spans="1:20" ht="1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5" t="s">
        <v>5</v>
      </c>
      <c r="P4" s="256"/>
      <c r="Q4" s="256"/>
      <c r="R4" s="257"/>
      <c r="S4" s="4"/>
      <c r="T4" s="4"/>
    </row>
    <row r="5" spans="1:20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9" t="s">
        <v>6</v>
      </c>
      <c r="P5" s="240"/>
      <c r="Q5" s="237" t="s">
        <v>7</v>
      </c>
      <c r="R5" s="258"/>
      <c r="S5" s="4"/>
      <c r="T5" s="4"/>
    </row>
    <row r="6" spans="1:20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5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3">
        <f t="shared" ref="O7:O12" si="0">IF(C7+G7+K7&gt;0,C7+G7+K7, " ")</f>
        <v>7</v>
      </c>
      <c r="P7" s="93" t="str">
        <f t="shared" ref="P7:P13" si="1">IF(D7+H7+L7&gt;0, D7+H7+L7, " ")</f>
        <v xml:space="preserve"> </v>
      </c>
      <c r="Q7" s="93">
        <f>IF(O7&lt;&gt;" ", (IF(E7&lt;&gt;" ", E7, 0)+IF(I7&lt;&gt;" ", I7, 0)+IF(M7&lt;&gt;" ", M7, 0)), " ")</f>
        <v>234</v>
      </c>
      <c r="R7" s="10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5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2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5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2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5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2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5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2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5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2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5">
      <c r="A13" s="62">
        <v>7</v>
      </c>
      <c r="B13" s="66" t="s">
        <v>77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2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5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 t="shared" ref="M14:N17" si="8">IF(K14&gt;0,K14*32, " ")</f>
        <v xml:space="preserve"> </v>
      </c>
      <c r="N14" s="33" t="str">
        <f>IF(L14&gt;0,L14*32, " ")</f>
        <v xml:space="preserve"> </v>
      </c>
      <c r="O14" s="31">
        <f t="shared" ref="O14" si="9">IF(C14+G14+K14&gt;0,C14+G14+K14, " ")</f>
        <v>2</v>
      </c>
      <c r="P14" s="32" t="str">
        <f t="shared" ref="P14" si="10">IF(D14+H14+L14&gt;0, D14+H14+L14, " ")</f>
        <v xml:space="preserve"> </v>
      </c>
      <c r="Q14" s="32">
        <f t="shared" ref="Q14:R17" si="11">IF(O14&lt;&gt;" ", (IF(E14&lt;&gt;" ", E14, 0)+IF(I14&lt;&gt;" ", I14, 0)+IF(M14&lt;&gt;" ", M14, 0)), " ")</f>
        <v>68</v>
      </c>
      <c r="R14" s="33" t="str">
        <f t="shared" ref="R14" si="12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5">
      <c r="A15" s="62">
        <v>9</v>
      </c>
      <c r="B15" s="52" t="s">
        <v>78</v>
      </c>
      <c r="C15" s="39">
        <v>1</v>
      </c>
      <c r="D15" s="40"/>
      <c r="E15" s="32">
        <f t="shared" ref="E15:E16" si="13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si="8"/>
        <v>32</v>
      </c>
      <c r="N15" s="33"/>
      <c r="O15" s="118">
        <f>SUM(C15,G15,K15)</f>
        <v>3</v>
      </c>
      <c r="P15" s="81"/>
      <c r="Q15" s="93">
        <f t="shared" si="11"/>
        <v>100</v>
      </c>
      <c r="R15" s="108"/>
      <c r="S15" s="9"/>
      <c r="T15" s="9"/>
    </row>
    <row r="16" spans="1:20" ht="15" customHeight="1" x14ac:dyDescent="0.25">
      <c r="A16" s="62">
        <v>10</v>
      </c>
      <c r="B16" s="117" t="s">
        <v>79</v>
      </c>
      <c r="C16" s="39">
        <v>1</v>
      </c>
      <c r="D16" s="40"/>
      <c r="E16" s="32">
        <f t="shared" si="13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8"/>
        <v xml:space="preserve"> </v>
      </c>
      <c r="N16" s="33"/>
      <c r="O16" s="31">
        <v>2</v>
      </c>
      <c r="P16" s="116"/>
      <c r="Q16" s="32">
        <f t="shared" si="11"/>
        <v>68</v>
      </c>
      <c r="R16" s="115"/>
      <c r="S16" s="9"/>
      <c r="T16" s="9"/>
    </row>
    <row r="17" spans="1:20" ht="15" customHeight="1" thickBot="1" x14ac:dyDescent="0.3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8"/>
        <v>32</v>
      </c>
      <c r="N17" s="33" t="str">
        <f t="shared" si="8"/>
        <v xml:space="preserve"> </v>
      </c>
      <c r="O17" s="31">
        <v>1</v>
      </c>
      <c r="P17" s="74" t="str">
        <f t="shared" ref="P17" si="14">IF(D17+H17+L17&gt;0, D17+H17+L17, " ")</f>
        <v xml:space="preserve"> </v>
      </c>
      <c r="Q17" s="32">
        <f t="shared" si="11"/>
        <v>32</v>
      </c>
      <c r="R17" s="75" t="str">
        <f t="shared" si="11"/>
        <v xml:space="preserve"> </v>
      </c>
      <c r="S17" s="9"/>
      <c r="T17" s="9"/>
    </row>
    <row r="18" spans="1:20" ht="15" customHeight="1" thickBot="1" x14ac:dyDescent="0.3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5">
      <c r="A19" s="62">
        <v>1</v>
      </c>
      <c r="B19" s="54" t="s">
        <v>117</v>
      </c>
      <c r="C19" s="76">
        <v>2</v>
      </c>
      <c r="D19" s="44"/>
      <c r="E19" s="29">
        <f>IF(C19&gt;0,C19*34, " ")</f>
        <v>68</v>
      </c>
      <c r="F19" s="30" t="str">
        <f>IF(D19&gt;0,D19*34, " ")</f>
        <v xml:space="preserve"> </v>
      </c>
      <c r="G19" s="57">
        <v>3</v>
      </c>
      <c r="H19" s="44"/>
      <c r="I19" s="29">
        <f>IF(G19&gt;0,G19*34, " ")</f>
        <v>102</v>
      </c>
      <c r="J19" s="30" t="str">
        <f>IF(H19&gt;0,H19*34, " ")</f>
        <v xml:space="preserve"> </v>
      </c>
      <c r="K19" s="69"/>
      <c r="L19" s="70"/>
      <c r="M19" s="29" t="str">
        <f>IF(K19&gt;0,K19*32, " ")</f>
        <v xml:space="preserve"> </v>
      </c>
      <c r="N19" s="30" t="str">
        <f>IF(L19&gt;0,L19*32, " ")</f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>IF(O19&lt;&gt;" ", (IF(E19&lt;&gt;" ", E19, 0)+IF(I19&lt;&gt;" ", I19, 0)+IF(M19&lt;&gt;" ", M19, 0)), " ")</f>
        <v>170</v>
      </c>
      <c r="R19" s="102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5">
      <c r="A20" s="62">
        <v>2</v>
      </c>
      <c r="B20" s="54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2" t="str">
        <f t="shared" ref="O20:O32" si="15">IF(C20+G20+K20&gt;0,C20+G20+K20, " ")</f>
        <v xml:space="preserve"> </v>
      </c>
      <c r="P20" s="32">
        <f t="shared" ref="P20:P32" si="16">IF(D20+H20+L20&gt;0, D20+H20+L20, " ")</f>
        <v>2</v>
      </c>
      <c r="Q20" s="32" t="str">
        <f t="shared" ref="Q20:Q32" si="17">IF(O20&lt;&gt;" ", (IF(E20&lt;&gt;" ", E20, 0)+IF(I20&lt;&gt;" ", I20, 0)+IF(M20&lt;&gt;" ", M20, 0)), " ")</f>
        <v xml:space="preserve"> </v>
      </c>
      <c r="R20" s="33">
        <f t="shared" ref="R20:R32" si="18">IF(P20&lt;&gt;" ", (IF(F20&lt;&gt;" ", F20, 0)+IF(J20&lt;&gt;" ", J20, 0)+IF(N20&lt;&gt;" ", N20, 0)), " ")</f>
        <v>68</v>
      </c>
      <c r="S20" s="9"/>
      <c r="T20" s="9"/>
    </row>
    <row r="21" spans="1:20" ht="15" customHeight="1" x14ac:dyDescent="0.25">
      <c r="A21" s="62">
        <v>3</v>
      </c>
      <c r="B21" s="55" t="s">
        <v>124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5"/>
        <v>2</v>
      </c>
      <c r="P21" s="32" t="str">
        <f t="shared" si="16"/>
        <v xml:space="preserve"> </v>
      </c>
      <c r="Q21" s="32">
        <f t="shared" si="17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5">
      <c r="A22" s="62">
        <v>4</v>
      </c>
      <c r="B22" s="211" t="s">
        <v>30</v>
      </c>
      <c r="C22" s="45">
        <v>2</v>
      </c>
      <c r="D22" s="46"/>
      <c r="E22" s="32">
        <f t="shared" ref="E22:F32" si="19">IF(C22&gt;0,C22*34, " ")</f>
        <v>68</v>
      </c>
      <c r="F22" s="33" t="str">
        <f t="shared" si="19"/>
        <v xml:space="preserve"> </v>
      </c>
      <c r="G22" s="49"/>
      <c r="H22" s="46"/>
      <c r="I22" s="32" t="str">
        <f t="shared" ref="I22:J32" si="20">IF(G22&gt;0,G22*34, " ")</f>
        <v xml:space="preserve"> </v>
      </c>
      <c r="J22" s="33" t="str">
        <f t="shared" si="20"/>
        <v xml:space="preserve"> </v>
      </c>
      <c r="K22" s="79"/>
      <c r="L22" s="46"/>
      <c r="M22" s="78" t="str">
        <f t="shared" ref="M22:N32" si="21">IF(K22&gt;0,K22*32, " ")</f>
        <v xml:space="preserve"> </v>
      </c>
      <c r="N22" s="33" t="str">
        <f t="shared" si="21"/>
        <v xml:space="preserve"> </v>
      </c>
      <c r="O22" s="82">
        <f t="shared" si="15"/>
        <v>2</v>
      </c>
      <c r="P22" s="32" t="str">
        <f t="shared" si="16"/>
        <v xml:space="preserve"> </v>
      </c>
      <c r="Q22" s="32">
        <f t="shared" si="17"/>
        <v>68</v>
      </c>
      <c r="R22" s="33" t="str">
        <f t="shared" si="18"/>
        <v xml:space="preserve"> </v>
      </c>
      <c r="S22" s="9"/>
      <c r="T22" s="9"/>
    </row>
    <row r="23" spans="1:20" ht="15" customHeight="1" x14ac:dyDescent="0.25">
      <c r="A23" s="62">
        <v>5</v>
      </c>
      <c r="B23" s="55" t="s">
        <v>35</v>
      </c>
      <c r="C23" s="45"/>
      <c r="D23" s="46"/>
      <c r="E23" s="32" t="str">
        <f>IF(C23&gt;0,C23*34, " ")</f>
        <v xml:space="preserve"> </v>
      </c>
      <c r="F23" s="33" t="str">
        <f>IF(D23&gt;0,D23*34, " ")</f>
        <v xml:space="preserve"> </v>
      </c>
      <c r="G23" s="49"/>
      <c r="H23" s="46">
        <v>2</v>
      </c>
      <c r="I23" s="32" t="str">
        <f>IF(G23&gt;0,G23*34, " ")</f>
        <v xml:space="preserve"> </v>
      </c>
      <c r="J23" s="33">
        <f>IF(H23&gt;0,H23*34, " ")</f>
        <v>68</v>
      </c>
      <c r="K23" s="45"/>
      <c r="L23" s="46"/>
      <c r="M23" s="32" t="str">
        <f>IF(K23&gt;0,K23*32, " ")</f>
        <v xml:space="preserve"> </v>
      </c>
      <c r="N23" s="33" t="str">
        <f>IF(L23&gt;0,L23*32, " ")</f>
        <v xml:space="preserve"> </v>
      </c>
      <c r="O23" s="82" t="str">
        <f t="shared" si="15"/>
        <v xml:space="preserve"> </v>
      </c>
      <c r="P23" s="32">
        <f t="shared" si="16"/>
        <v>2</v>
      </c>
      <c r="Q23" s="32" t="str">
        <f t="shared" si="17"/>
        <v xml:space="preserve"> </v>
      </c>
      <c r="R23" s="33">
        <f t="shared" si="18"/>
        <v>68</v>
      </c>
      <c r="S23" s="9"/>
      <c r="T23" s="9"/>
    </row>
    <row r="24" spans="1:20" ht="15" customHeight="1" x14ac:dyDescent="0.25">
      <c r="A24" s="62">
        <v>6</v>
      </c>
      <c r="B24" s="55" t="s">
        <v>25</v>
      </c>
      <c r="C24" s="45"/>
      <c r="D24" s="46"/>
      <c r="E24" s="32" t="str">
        <f t="shared" si="19"/>
        <v xml:space="preserve"> </v>
      </c>
      <c r="F24" s="33" t="str">
        <f t="shared" si="19"/>
        <v xml:space="preserve"> </v>
      </c>
      <c r="G24" s="49">
        <v>2</v>
      </c>
      <c r="H24" s="46"/>
      <c r="I24" s="32">
        <f t="shared" si="20"/>
        <v>68</v>
      </c>
      <c r="J24" s="33" t="str">
        <f t="shared" si="20"/>
        <v xml:space="preserve"> </v>
      </c>
      <c r="K24" s="45"/>
      <c r="L24" s="46"/>
      <c r="M24" s="32" t="str">
        <f t="shared" si="21"/>
        <v xml:space="preserve"> </v>
      </c>
      <c r="N24" s="33" t="str">
        <f t="shared" si="21"/>
        <v xml:space="preserve"> </v>
      </c>
      <c r="O24" s="82">
        <f t="shared" si="15"/>
        <v>2</v>
      </c>
      <c r="P24" s="32" t="str">
        <f t="shared" si="16"/>
        <v xml:space="preserve"> </v>
      </c>
      <c r="Q24" s="32">
        <f t="shared" si="17"/>
        <v>68</v>
      </c>
      <c r="R24" s="33" t="str">
        <f t="shared" si="18"/>
        <v xml:space="preserve"> </v>
      </c>
      <c r="S24" s="9"/>
      <c r="T24" s="9"/>
    </row>
    <row r="25" spans="1:20" ht="15" customHeight="1" x14ac:dyDescent="0.25">
      <c r="A25" s="62">
        <v>7</v>
      </c>
      <c r="B25" s="55" t="s">
        <v>33</v>
      </c>
      <c r="C25" s="45"/>
      <c r="D25" s="46"/>
      <c r="E25" s="32" t="str">
        <f t="shared" si="19"/>
        <v xml:space="preserve"> </v>
      </c>
      <c r="F25" s="33" t="str">
        <f t="shared" si="19"/>
        <v xml:space="preserve"> </v>
      </c>
      <c r="G25" s="49">
        <v>1</v>
      </c>
      <c r="H25" s="46">
        <v>1</v>
      </c>
      <c r="I25" s="32">
        <f t="shared" si="20"/>
        <v>34</v>
      </c>
      <c r="J25" s="33">
        <f t="shared" si="20"/>
        <v>34</v>
      </c>
      <c r="K25" s="45"/>
      <c r="L25" s="46"/>
      <c r="M25" s="32" t="str">
        <f t="shared" si="21"/>
        <v xml:space="preserve"> </v>
      </c>
      <c r="N25" s="33" t="str">
        <f t="shared" si="21"/>
        <v xml:space="preserve"> </v>
      </c>
      <c r="O25" s="82">
        <f t="shared" si="15"/>
        <v>1</v>
      </c>
      <c r="P25" s="32">
        <f t="shared" si="16"/>
        <v>1</v>
      </c>
      <c r="Q25" s="32">
        <f t="shared" si="17"/>
        <v>34</v>
      </c>
      <c r="R25" s="33">
        <f t="shared" si="18"/>
        <v>34</v>
      </c>
      <c r="S25" s="9"/>
      <c r="T25" s="9"/>
    </row>
    <row r="26" spans="1:20" ht="15" customHeight="1" x14ac:dyDescent="0.25">
      <c r="A26" s="62">
        <v>8</v>
      </c>
      <c r="B26" s="55" t="s">
        <v>34</v>
      </c>
      <c r="C26" s="45"/>
      <c r="D26" s="46"/>
      <c r="E26" s="32" t="str">
        <f t="shared" si="19"/>
        <v xml:space="preserve"> </v>
      </c>
      <c r="F26" s="33" t="str">
        <f t="shared" si="19"/>
        <v xml:space="preserve"> </v>
      </c>
      <c r="G26" s="49"/>
      <c r="H26" s="46"/>
      <c r="I26" s="32" t="str">
        <f t="shared" si="20"/>
        <v xml:space="preserve"> </v>
      </c>
      <c r="J26" s="33" t="str">
        <f t="shared" si="20"/>
        <v xml:space="preserve"> </v>
      </c>
      <c r="K26" s="45">
        <v>2</v>
      </c>
      <c r="L26" s="46"/>
      <c r="M26" s="32">
        <f t="shared" si="21"/>
        <v>64</v>
      </c>
      <c r="N26" s="33" t="str">
        <f t="shared" si="21"/>
        <v xml:space="preserve"> </v>
      </c>
      <c r="O26" s="82">
        <f t="shared" si="15"/>
        <v>2</v>
      </c>
      <c r="P26" s="32" t="str">
        <f t="shared" si="16"/>
        <v xml:space="preserve"> </v>
      </c>
      <c r="Q26" s="32">
        <f t="shared" si="17"/>
        <v>64</v>
      </c>
      <c r="R26" s="33" t="str">
        <f t="shared" si="18"/>
        <v xml:space="preserve"> </v>
      </c>
      <c r="S26" s="9"/>
      <c r="T26" s="9"/>
    </row>
    <row r="27" spans="1:20" ht="15" customHeight="1" x14ac:dyDescent="0.25">
      <c r="A27" s="62">
        <v>9</v>
      </c>
      <c r="B27" s="211" t="s">
        <v>124</v>
      </c>
      <c r="C27" s="45"/>
      <c r="D27" s="46"/>
      <c r="E27" s="32" t="str">
        <f t="shared" si="19"/>
        <v xml:space="preserve"> </v>
      </c>
      <c r="F27" s="33" t="str">
        <f t="shared" si="19"/>
        <v xml:space="preserve"> </v>
      </c>
      <c r="G27" s="46"/>
      <c r="H27" s="46"/>
      <c r="I27" s="32" t="str">
        <f t="shared" si="20"/>
        <v xml:space="preserve"> </v>
      </c>
      <c r="J27" s="33" t="str">
        <f t="shared" si="20"/>
        <v xml:space="preserve"> </v>
      </c>
      <c r="K27" s="45">
        <v>2</v>
      </c>
      <c r="L27" s="46"/>
      <c r="M27" s="32">
        <f t="shared" si="21"/>
        <v>64</v>
      </c>
      <c r="N27" s="33" t="str">
        <f t="shared" si="21"/>
        <v xml:space="preserve"> </v>
      </c>
      <c r="O27" s="82">
        <f t="shared" si="15"/>
        <v>2</v>
      </c>
      <c r="P27" s="32" t="str">
        <f t="shared" si="16"/>
        <v xml:space="preserve"> </v>
      </c>
      <c r="Q27" s="32">
        <f t="shared" si="17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5">
      <c r="A28" s="62">
        <v>10</v>
      </c>
      <c r="B28" s="210" t="s">
        <v>110</v>
      </c>
      <c r="C28" s="45"/>
      <c r="D28" s="46"/>
      <c r="E28" s="32" t="str">
        <f t="shared" si="19"/>
        <v xml:space="preserve"> </v>
      </c>
      <c r="F28" s="33" t="str">
        <f t="shared" si="19"/>
        <v xml:space="preserve"> </v>
      </c>
      <c r="G28" s="46">
        <v>2</v>
      </c>
      <c r="H28" s="46"/>
      <c r="I28" s="32">
        <f t="shared" si="20"/>
        <v>68</v>
      </c>
      <c r="J28" s="33" t="str">
        <f t="shared" si="20"/>
        <v xml:space="preserve"> </v>
      </c>
      <c r="K28" s="45"/>
      <c r="L28" s="46"/>
      <c r="M28" s="32" t="str">
        <f t="shared" si="21"/>
        <v xml:space="preserve"> </v>
      </c>
      <c r="N28" s="33" t="str">
        <f t="shared" si="21"/>
        <v xml:space="preserve"> </v>
      </c>
      <c r="O28" s="82">
        <f t="shared" si="15"/>
        <v>2</v>
      </c>
      <c r="P28" s="32" t="str">
        <f t="shared" si="16"/>
        <v xml:space="preserve"> </v>
      </c>
      <c r="Q28" s="32">
        <f t="shared" si="17"/>
        <v>68</v>
      </c>
      <c r="R28" s="33" t="str">
        <f t="shared" si="18"/>
        <v xml:space="preserve"> </v>
      </c>
      <c r="S28" s="9"/>
      <c r="T28" s="9"/>
    </row>
    <row r="29" spans="1:20" ht="15" customHeight="1" x14ac:dyDescent="0.25">
      <c r="A29" s="62">
        <v>11</v>
      </c>
      <c r="B29" s="210" t="s">
        <v>118</v>
      </c>
      <c r="C29" s="45"/>
      <c r="D29" s="46"/>
      <c r="E29" s="32" t="str">
        <f t="shared" si="19"/>
        <v xml:space="preserve"> </v>
      </c>
      <c r="F29" s="33" t="str">
        <f t="shared" si="19"/>
        <v xml:space="preserve"> </v>
      </c>
      <c r="G29" s="46"/>
      <c r="H29" s="46"/>
      <c r="I29" s="32" t="str">
        <f t="shared" si="20"/>
        <v xml:space="preserve"> </v>
      </c>
      <c r="J29" s="33" t="str">
        <f t="shared" si="20"/>
        <v xml:space="preserve"> </v>
      </c>
      <c r="K29" s="45">
        <v>2</v>
      </c>
      <c r="L29" s="46"/>
      <c r="M29" s="32">
        <f t="shared" si="21"/>
        <v>64</v>
      </c>
      <c r="N29" s="33" t="str">
        <f t="shared" si="21"/>
        <v xml:space="preserve"> </v>
      </c>
      <c r="O29" s="82">
        <f t="shared" si="15"/>
        <v>2</v>
      </c>
      <c r="P29" s="32" t="str">
        <f t="shared" si="16"/>
        <v xml:space="preserve"> </v>
      </c>
      <c r="Q29" s="32">
        <f t="shared" si="17"/>
        <v>64</v>
      </c>
      <c r="R29" s="33" t="str">
        <f t="shared" si="18"/>
        <v xml:space="preserve"> </v>
      </c>
      <c r="S29" s="9"/>
      <c r="T29" s="9"/>
    </row>
    <row r="30" spans="1:20" ht="15" customHeight="1" x14ac:dyDescent="0.25">
      <c r="A30" s="62">
        <v>12</v>
      </c>
      <c r="B30" s="210" t="s">
        <v>26</v>
      </c>
      <c r="C30" s="45"/>
      <c r="D30" s="46">
        <v>5</v>
      </c>
      <c r="E30" s="32" t="str">
        <f t="shared" si="19"/>
        <v xml:space="preserve"> </v>
      </c>
      <c r="F30" s="33">
        <f t="shared" si="19"/>
        <v>170</v>
      </c>
      <c r="G30" s="46"/>
      <c r="H30" s="46">
        <v>10</v>
      </c>
      <c r="I30" s="32" t="str">
        <f t="shared" si="20"/>
        <v xml:space="preserve"> </v>
      </c>
      <c r="J30" s="33">
        <f t="shared" si="20"/>
        <v>340</v>
      </c>
      <c r="K30" s="45"/>
      <c r="L30" s="46">
        <v>15</v>
      </c>
      <c r="M30" s="32" t="str">
        <f t="shared" si="21"/>
        <v xml:space="preserve"> </v>
      </c>
      <c r="N30" s="33">
        <f t="shared" si="21"/>
        <v>480</v>
      </c>
      <c r="O30" s="82" t="str">
        <f t="shared" si="15"/>
        <v xml:space="preserve"> </v>
      </c>
      <c r="P30" s="32">
        <f t="shared" si="16"/>
        <v>30</v>
      </c>
      <c r="Q30" s="32" t="str">
        <f t="shared" si="17"/>
        <v xml:space="preserve"> </v>
      </c>
      <c r="R30" s="33">
        <f t="shared" si="18"/>
        <v>990</v>
      </c>
      <c r="S30" s="9"/>
      <c r="T30" s="9"/>
    </row>
    <row r="31" spans="1:20" ht="15" customHeight="1" x14ac:dyDescent="0.25">
      <c r="A31" s="63"/>
      <c r="B31" s="210" t="s">
        <v>58</v>
      </c>
      <c r="C31" s="45"/>
      <c r="D31" s="46"/>
      <c r="E31" s="32"/>
      <c r="F31" s="33"/>
      <c r="G31" s="46"/>
      <c r="H31" s="46"/>
      <c r="I31" s="32"/>
      <c r="J31" s="33"/>
      <c r="K31" s="45"/>
      <c r="L31" s="46"/>
      <c r="M31" s="32"/>
      <c r="N31" s="33"/>
      <c r="O31" s="82" t="str">
        <f t="shared" si="15"/>
        <v xml:space="preserve"> </v>
      </c>
      <c r="P31" s="32" t="str">
        <f t="shared" si="16"/>
        <v xml:space="preserve"> </v>
      </c>
      <c r="Q31" s="32" t="str">
        <f t="shared" si="17"/>
        <v xml:space="preserve"> </v>
      </c>
      <c r="R31" s="33" t="str">
        <f t="shared" si="18"/>
        <v xml:space="preserve"> </v>
      </c>
      <c r="S31" s="9"/>
      <c r="T31" s="9"/>
    </row>
    <row r="32" spans="1:20" ht="15" customHeight="1" thickBot="1" x14ac:dyDescent="0.3">
      <c r="A32" s="63"/>
      <c r="B32" s="210" t="s">
        <v>108</v>
      </c>
      <c r="C32" s="45"/>
      <c r="D32" s="46"/>
      <c r="E32" s="32" t="str">
        <f t="shared" si="19"/>
        <v xml:space="preserve"> </v>
      </c>
      <c r="F32" s="33" t="str">
        <f t="shared" si="19"/>
        <v xml:space="preserve"> </v>
      </c>
      <c r="G32" s="46"/>
      <c r="H32" s="46"/>
      <c r="I32" s="32" t="str">
        <f t="shared" si="20"/>
        <v xml:space="preserve"> </v>
      </c>
      <c r="J32" s="33" t="str">
        <f t="shared" si="20"/>
        <v xml:space="preserve"> </v>
      </c>
      <c r="K32" s="45"/>
      <c r="L32" s="46"/>
      <c r="M32" s="32" t="str">
        <f t="shared" si="21"/>
        <v xml:space="preserve"> </v>
      </c>
      <c r="N32" s="75" t="str">
        <f t="shared" si="21"/>
        <v xml:space="preserve"> </v>
      </c>
      <c r="O32" s="97" t="str">
        <f t="shared" si="15"/>
        <v xml:space="preserve"> </v>
      </c>
      <c r="P32" s="74" t="str">
        <f t="shared" si="16"/>
        <v xml:space="preserve"> </v>
      </c>
      <c r="Q32" s="74" t="str">
        <f t="shared" si="17"/>
        <v xml:space="preserve"> </v>
      </c>
      <c r="R32" s="75" t="str">
        <f t="shared" si="18"/>
        <v xml:space="preserve"> </v>
      </c>
      <c r="S32" s="9"/>
      <c r="T32" s="9"/>
    </row>
    <row r="33" spans="1:24" ht="15" customHeight="1" thickBot="1" x14ac:dyDescent="0.3">
      <c r="A33" s="235" t="s">
        <v>18</v>
      </c>
      <c r="B33" s="236"/>
      <c r="C33" s="67">
        <f>SUM(C7:C15)</f>
        <v>15</v>
      </c>
      <c r="D33" s="68">
        <f t="shared" ref="D33:R33" si="22">SUM(D7:D17)</f>
        <v>2</v>
      </c>
      <c r="E33" s="68">
        <f>SUM(E7:E15)</f>
        <v>510</v>
      </c>
      <c r="F33" s="71">
        <f t="shared" si="22"/>
        <v>68</v>
      </c>
      <c r="G33" s="67">
        <f>SUM(G7:G15)</f>
        <v>9</v>
      </c>
      <c r="H33" s="68">
        <f t="shared" si="22"/>
        <v>0</v>
      </c>
      <c r="I33" s="68">
        <f>SUM(I7:I15)</f>
        <v>306</v>
      </c>
      <c r="J33" s="71">
        <f t="shared" si="22"/>
        <v>0</v>
      </c>
      <c r="K33" s="67">
        <f>SUM(K7:K15)</f>
        <v>9</v>
      </c>
      <c r="L33" s="68">
        <f t="shared" si="22"/>
        <v>0</v>
      </c>
      <c r="M33" s="68">
        <f>SUM(M7:M15)</f>
        <v>288</v>
      </c>
      <c r="N33" s="71">
        <f t="shared" si="22"/>
        <v>0</v>
      </c>
      <c r="O33" s="104">
        <f>SUM(O7:O15)</f>
        <v>33</v>
      </c>
      <c r="P33" s="105">
        <f t="shared" si="22"/>
        <v>2</v>
      </c>
      <c r="Q33" s="105">
        <f>SUM(Q7:Q15)</f>
        <v>1104</v>
      </c>
      <c r="R33" s="106">
        <f t="shared" si="22"/>
        <v>68</v>
      </c>
      <c r="S33" s="9"/>
      <c r="T33" s="9"/>
    </row>
    <row r="34" spans="1:24" ht="15" customHeight="1" thickBot="1" x14ac:dyDescent="0.3">
      <c r="A34" s="261" t="s">
        <v>19</v>
      </c>
      <c r="B34" s="262"/>
      <c r="C34" s="18">
        <f t="shared" ref="C34:R34" si="23">SUM(C19:C32)</f>
        <v>6</v>
      </c>
      <c r="D34" s="19">
        <f t="shared" si="23"/>
        <v>7</v>
      </c>
      <c r="E34" s="19">
        <f t="shared" si="23"/>
        <v>204</v>
      </c>
      <c r="F34" s="20">
        <f t="shared" si="23"/>
        <v>238</v>
      </c>
      <c r="G34" s="18">
        <f t="shared" si="23"/>
        <v>8</v>
      </c>
      <c r="H34" s="19">
        <f t="shared" si="23"/>
        <v>13</v>
      </c>
      <c r="I34" s="19">
        <f t="shared" si="23"/>
        <v>272</v>
      </c>
      <c r="J34" s="20">
        <f t="shared" si="23"/>
        <v>442</v>
      </c>
      <c r="K34" s="18">
        <f t="shared" si="23"/>
        <v>6</v>
      </c>
      <c r="L34" s="19">
        <f t="shared" si="23"/>
        <v>15</v>
      </c>
      <c r="M34" s="19">
        <f t="shared" si="23"/>
        <v>192</v>
      </c>
      <c r="N34" s="20">
        <f t="shared" si="23"/>
        <v>480</v>
      </c>
      <c r="O34" s="18">
        <f t="shared" si="23"/>
        <v>20</v>
      </c>
      <c r="P34" s="19">
        <f t="shared" si="23"/>
        <v>35</v>
      </c>
      <c r="Q34" s="19">
        <f t="shared" si="23"/>
        <v>668</v>
      </c>
      <c r="R34" s="20">
        <f t="shared" si="23"/>
        <v>1160</v>
      </c>
      <c r="S34" s="21"/>
      <c r="T34" s="21"/>
    </row>
    <row r="35" spans="1:24" ht="15" customHeight="1" thickTop="1" thickBot="1" x14ac:dyDescent="0.3">
      <c r="A35" s="263" t="s">
        <v>20</v>
      </c>
      <c r="B35" s="264"/>
      <c r="C35" s="22">
        <f>C33+C34</f>
        <v>21</v>
      </c>
      <c r="D35" s="23">
        <f t="shared" ref="D35:R35" si="24">D33+D34</f>
        <v>9</v>
      </c>
      <c r="E35" s="23">
        <f t="shared" si="24"/>
        <v>714</v>
      </c>
      <c r="F35" s="24">
        <f t="shared" si="24"/>
        <v>306</v>
      </c>
      <c r="G35" s="22">
        <f t="shared" si="24"/>
        <v>17</v>
      </c>
      <c r="H35" s="23">
        <f t="shared" si="24"/>
        <v>13</v>
      </c>
      <c r="I35" s="23">
        <f t="shared" si="24"/>
        <v>578</v>
      </c>
      <c r="J35" s="24">
        <f t="shared" si="24"/>
        <v>442</v>
      </c>
      <c r="K35" s="22">
        <f t="shared" si="24"/>
        <v>15</v>
      </c>
      <c r="L35" s="23">
        <f t="shared" si="24"/>
        <v>15</v>
      </c>
      <c r="M35" s="23">
        <f t="shared" si="24"/>
        <v>480</v>
      </c>
      <c r="N35" s="24">
        <f t="shared" si="24"/>
        <v>480</v>
      </c>
      <c r="O35" s="22">
        <f t="shared" si="24"/>
        <v>53</v>
      </c>
      <c r="P35" s="23">
        <f t="shared" si="24"/>
        <v>37</v>
      </c>
      <c r="Q35" s="23">
        <f t="shared" si="24"/>
        <v>1772</v>
      </c>
      <c r="R35" s="24">
        <f t="shared" si="24"/>
        <v>1228</v>
      </c>
      <c r="S35" s="25"/>
      <c r="T35" s="25"/>
    </row>
    <row r="36" spans="1:24" ht="15" customHeight="1" thickTop="1" thickBot="1" x14ac:dyDescent="0.3">
      <c r="A36" s="286"/>
      <c r="B36" s="287"/>
      <c r="C36" s="267">
        <f>C35+D35</f>
        <v>30</v>
      </c>
      <c r="D36" s="284"/>
      <c r="E36" s="269">
        <f>E35+F35</f>
        <v>1020</v>
      </c>
      <c r="F36" s="285"/>
      <c r="G36" s="267">
        <f>G35+H35</f>
        <v>30</v>
      </c>
      <c r="H36" s="284"/>
      <c r="I36" s="269">
        <f>I35+J35</f>
        <v>1020</v>
      </c>
      <c r="J36" s="285"/>
      <c r="K36" s="267">
        <f>K35+L35</f>
        <v>30</v>
      </c>
      <c r="L36" s="284"/>
      <c r="M36" s="269">
        <f>M35+N35</f>
        <v>960</v>
      </c>
      <c r="N36" s="285"/>
      <c r="O36" s="267">
        <f>O35+P35</f>
        <v>90</v>
      </c>
      <c r="P36" s="284"/>
      <c r="Q36" s="269">
        <f>Q35+R35</f>
        <v>3000</v>
      </c>
      <c r="R36" s="285"/>
      <c r="S36" s="25"/>
      <c r="T36" s="25"/>
    </row>
    <row r="37" spans="1:24" ht="15" customHeight="1" thickTop="1" x14ac:dyDescent="0.25">
      <c r="A37" s="26"/>
      <c r="B37" s="58"/>
      <c r="C37" s="27"/>
      <c r="D37" s="27"/>
      <c r="E37" s="27"/>
      <c r="F37" s="27"/>
      <c r="G37" s="27"/>
      <c r="H37" s="27"/>
      <c r="I37" s="27"/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28.5" customHeight="1" x14ac:dyDescent="0.25">
      <c r="B38" s="271" t="s">
        <v>81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1"/>
      <c r="V38" s="2"/>
      <c r="W38" s="2"/>
      <c r="X38" s="2"/>
    </row>
    <row r="39" spans="1:24" ht="15" customHeight="1" x14ac:dyDescent="0.25">
      <c r="B39" s="58" t="s">
        <v>113</v>
      </c>
    </row>
    <row r="40" spans="1:24" ht="15" customHeight="1" x14ac:dyDescent="0.25">
      <c r="B40" s="59" t="s">
        <v>116</v>
      </c>
    </row>
    <row r="41" spans="1:24" ht="15" customHeight="1" x14ac:dyDescent="0.25"/>
    <row r="42" spans="1:24" ht="15" customHeight="1" x14ac:dyDescent="0.25"/>
    <row r="43" spans="1:24" ht="15" customHeight="1" x14ac:dyDescent="0.25"/>
    <row r="44" spans="1:24" ht="15" customHeight="1" x14ac:dyDescent="0.25"/>
    <row r="45" spans="1:24" ht="15" customHeight="1" x14ac:dyDescent="0.25"/>
  </sheetData>
  <mergeCells count="29">
    <mergeCell ref="B38:R38"/>
    <mergeCell ref="Q36:R36"/>
    <mergeCell ref="I36:J36"/>
    <mergeCell ref="K36:L36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6:N36"/>
    <mergeCell ref="O36:P36"/>
    <mergeCell ref="C36:D36"/>
    <mergeCell ref="E36:F36"/>
    <mergeCell ref="G36:H36"/>
    <mergeCell ref="A6:B6"/>
    <mergeCell ref="A18:B18"/>
    <mergeCell ref="A33:B33"/>
    <mergeCell ref="A34:B34"/>
    <mergeCell ref="A35:B3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47"/>
  <sheetViews>
    <sheetView zoomScaleNormal="9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34.44140625" style="1" customWidth="1"/>
    <col min="3" max="19" width="6.33203125" style="1" customWidth="1"/>
    <col min="20" max="20" width="6.33203125" style="2" customWidth="1"/>
    <col min="21" max="21" width="6.33203125" style="1" customWidth="1"/>
    <col min="22" max="22" width="6.33203125" style="2" customWidth="1"/>
    <col min="23" max="24" width="6.109375" style="2" customWidth="1"/>
    <col min="25" max="25" width="6.44140625" style="1" customWidth="1"/>
    <col min="26" max="26" width="6.88671875" style="1" customWidth="1"/>
    <col min="27" max="27" width="7.33203125" style="1" customWidth="1"/>
    <col min="28" max="16384" width="9.109375" style="1"/>
  </cols>
  <sheetData>
    <row r="1" spans="1:29" ht="15" customHeight="1" x14ac:dyDescent="0.25">
      <c r="A1" s="243" t="s">
        <v>28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</row>
    <row r="2" spans="1:29" ht="15" customHeight="1" x14ac:dyDescent="0.25">
      <c r="A2" s="245" t="s">
        <v>29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</row>
    <row r="3" spans="1:29" ht="15" customHeight="1" thickBot="1" x14ac:dyDescent="0.3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</row>
    <row r="4" spans="1:29" ht="1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4"/>
      <c r="X4" s="4"/>
    </row>
    <row r="5" spans="1:29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4"/>
      <c r="X5" s="4"/>
    </row>
    <row r="6" spans="1:29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4"/>
      <c r="X6" s="4"/>
    </row>
    <row r="7" spans="1:29" ht="15" customHeight="1" x14ac:dyDescent="0.25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  <c r="W7" s="84"/>
      <c r="X7" s="84"/>
      <c r="Y7" s="86"/>
      <c r="Z7" s="86"/>
      <c r="AA7" s="86"/>
      <c r="AB7" s="85"/>
      <c r="AC7" s="85"/>
    </row>
    <row r="8" spans="1:29" ht="15" customHeight="1" x14ac:dyDescent="0.25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2">
        <f t="shared" ref="S8:S12" si="0">IF(C8+G8+K8+O8&gt;0,C8+G8+K8+O8, " ")</f>
        <v>8</v>
      </c>
      <c r="T8" s="32" t="str">
        <f t="shared" ref="T8:T14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84"/>
      <c r="X8" s="84"/>
      <c r="Y8" s="86"/>
      <c r="Z8" s="86"/>
      <c r="AA8" s="86"/>
      <c r="AB8" s="85"/>
      <c r="AC8" s="85"/>
    </row>
    <row r="9" spans="1:29" ht="15" customHeight="1" x14ac:dyDescent="0.25">
      <c r="A9" s="62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3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3" si="6">IF(O9&gt;0,O9*32, " ")</f>
        <v>64</v>
      </c>
      <c r="R9" s="33" t="str">
        <f t="shared" si="6"/>
        <v xml:space="preserve"> </v>
      </c>
      <c r="S9" s="82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84"/>
      <c r="X9" s="84"/>
      <c r="Y9" s="86"/>
      <c r="Z9" s="86"/>
      <c r="AA9" s="86"/>
      <c r="AB9" s="85"/>
      <c r="AC9" s="85"/>
    </row>
    <row r="10" spans="1:29" ht="15" customHeight="1" x14ac:dyDescent="0.25">
      <c r="A10" s="62">
        <v>4</v>
      </c>
      <c r="B10" s="53" t="s">
        <v>55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82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84"/>
      <c r="X10" s="84"/>
      <c r="Y10" s="86"/>
      <c r="Z10" s="86"/>
      <c r="AA10" s="86"/>
      <c r="AB10" s="85"/>
      <c r="AC10" s="85"/>
    </row>
    <row r="11" spans="1:29" ht="15" customHeight="1" x14ac:dyDescent="0.25">
      <c r="A11" s="62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82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84"/>
      <c r="X11" s="84"/>
      <c r="Y11" s="86"/>
      <c r="Z11" s="86"/>
      <c r="AA11" s="86"/>
      <c r="AB11" s="85"/>
      <c r="AC11" s="85"/>
    </row>
    <row r="12" spans="1:29" ht="15" customHeight="1" x14ac:dyDescent="0.25">
      <c r="A12" s="62">
        <v>6</v>
      </c>
      <c r="B12" s="52" t="s">
        <v>14</v>
      </c>
      <c r="C12" s="39">
        <v>2</v>
      </c>
      <c r="D12" s="40"/>
      <c r="E12" s="32">
        <f t="shared" si="3"/>
        <v>68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82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2"/>
        <v xml:space="preserve"> </v>
      </c>
      <c r="W12" s="84"/>
      <c r="X12" s="84"/>
      <c r="Y12" s="86"/>
      <c r="Z12" s="86"/>
      <c r="AA12" s="86"/>
      <c r="AB12" s="85"/>
      <c r="AC12" s="85"/>
    </row>
    <row r="13" spans="1:29" ht="15" customHeight="1" x14ac:dyDescent="0.25">
      <c r="A13" s="62">
        <v>7</v>
      </c>
      <c r="B13" s="52" t="s">
        <v>77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82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84"/>
      <c r="X13" s="84"/>
      <c r="Y13" s="86"/>
      <c r="Z13" s="86"/>
      <c r="AA13" s="86"/>
      <c r="AB13" s="85"/>
      <c r="AC13" s="85"/>
    </row>
    <row r="14" spans="1:29" ht="15" customHeight="1" x14ac:dyDescent="0.25">
      <c r="A14" s="62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22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7">IF(C14+G14+K14+O14&gt;0,C14+G14+K14+O14, " ")</f>
        <v>4</v>
      </c>
      <c r="T14" s="32" t="str">
        <f t="shared" si="1"/>
        <v xml:space="preserve"> </v>
      </c>
      <c r="U14" s="32">
        <f t="shared" si="2"/>
        <v>136</v>
      </c>
      <c r="V14" s="33" t="str">
        <f t="shared" si="2"/>
        <v xml:space="preserve"> </v>
      </c>
      <c r="W14" s="84"/>
      <c r="X14" s="84"/>
      <c r="Y14" s="86"/>
      <c r="Z14" s="86"/>
      <c r="AA14" s="86"/>
      <c r="AB14" s="85"/>
      <c r="AC14" s="85"/>
    </row>
    <row r="15" spans="1:29" ht="15" customHeight="1" x14ac:dyDescent="0.25">
      <c r="A15" s="62">
        <v>9</v>
      </c>
      <c r="B15" s="51" t="s">
        <v>78</v>
      </c>
      <c r="C15" s="39">
        <v>1</v>
      </c>
      <c r="D15" s="40"/>
      <c r="E15" s="32">
        <f t="shared" si="3"/>
        <v>34</v>
      </c>
      <c r="F15" s="33"/>
      <c r="G15" s="40">
        <v>1</v>
      </c>
      <c r="H15" s="40"/>
      <c r="I15" s="32">
        <f t="shared" si="4"/>
        <v>34</v>
      </c>
      <c r="J15" s="33"/>
      <c r="K15" s="39">
        <v>1</v>
      </c>
      <c r="L15" s="40"/>
      <c r="M15" s="32">
        <f t="shared" ref="M15:M17" si="8">IF(K15&gt;0,K15*34, " ")</f>
        <v>34</v>
      </c>
      <c r="N15" s="33"/>
      <c r="O15" s="43">
        <v>1</v>
      </c>
      <c r="P15" s="40"/>
      <c r="Q15" s="32">
        <f t="shared" ref="Q15:Q17" si="9">IF(O15&gt;0,O15*32, " ")</f>
        <v>32</v>
      </c>
      <c r="R15" s="33"/>
      <c r="S15" s="83">
        <f t="shared" ref="S15:S16" si="10">C15+G15+K15+O15</f>
        <v>4</v>
      </c>
      <c r="T15" s="93"/>
      <c r="U15" s="93">
        <f t="shared" si="2"/>
        <v>134</v>
      </c>
      <c r="V15" s="102"/>
      <c r="W15" s="84"/>
      <c r="X15" s="84"/>
      <c r="Y15" s="86"/>
      <c r="Z15" s="86"/>
      <c r="AA15" s="86"/>
      <c r="AB15" s="85"/>
      <c r="AC15" s="85"/>
    </row>
    <row r="16" spans="1:29" ht="15" customHeight="1" x14ac:dyDescent="0.25">
      <c r="A16" s="62">
        <v>10</v>
      </c>
      <c r="B16" s="117" t="s">
        <v>79</v>
      </c>
      <c r="C16" s="39">
        <v>1</v>
      </c>
      <c r="D16" s="40"/>
      <c r="E16" s="32">
        <f t="shared" si="3"/>
        <v>34</v>
      </c>
      <c r="F16" s="33"/>
      <c r="G16" s="40">
        <v>1</v>
      </c>
      <c r="H16" s="40"/>
      <c r="I16" s="32">
        <f t="shared" si="4"/>
        <v>34</v>
      </c>
      <c r="J16" s="33"/>
      <c r="K16" s="39"/>
      <c r="L16" s="40"/>
      <c r="M16" s="32" t="str">
        <f t="shared" si="8"/>
        <v xml:space="preserve"> </v>
      </c>
      <c r="N16" s="33"/>
      <c r="O16" s="43"/>
      <c r="P16" s="40"/>
      <c r="Q16" s="32" t="str">
        <f t="shared" si="9"/>
        <v xml:space="preserve"> </v>
      </c>
      <c r="R16" s="33"/>
      <c r="S16" s="82">
        <f t="shared" si="10"/>
        <v>2</v>
      </c>
      <c r="T16" s="116"/>
      <c r="U16" s="32">
        <f t="shared" si="2"/>
        <v>68</v>
      </c>
      <c r="V16" s="115"/>
      <c r="W16" s="84"/>
      <c r="X16" s="84"/>
      <c r="Y16" s="86"/>
      <c r="Z16" s="86"/>
      <c r="AA16" s="86"/>
      <c r="AB16" s="85"/>
      <c r="AC16" s="85"/>
    </row>
    <row r="17" spans="1:29" ht="15" customHeight="1" thickBot="1" x14ac:dyDescent="0.3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8"/>
        <v>34</v>
      </c>
      <c r="N17" s="33"/>
      <c r="O17" s="43">
        <v>1</v>
      </c>
      <c r="P17" s="40"/>
      <c r="Q17" s="32">
        <f t="shared" si="9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  <c r="X17" s="84"/>
      <c r="Y17" s="86"/>
      <c r="Z17" s="86"/>
      <c r="AA17" s="86"/>
      <c r="AB17" s="85"/>
      <c r="AC17" s="85"/>
    </row>
    <row r="18" spans="1:29" ht="15" customHeight="1" thickBot="1" x14ac:dyDescent="0.3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0" t="s">
        <v>9</v>
      </c>
      <c r="T18" s="11" t="s">
        <v>10</v>
      </c>
      <c r="U18" s="11" t="s">
        <v>9</v>
      </c>
      <c r="V18" s="12" t="s">
        <v>10</v>
      </c>
      <c r="W18" s="84"/>
      <c r="X18" s="84"/>
      <c r="Y18" s="86"/>
      <c r="Z18" s="86"/>
      <c r="AA18" s="86"/>
      <c r="AB18" s="85"/>
      <c r="AC18" s="85"/>
    </row>
    <row r="19" spans="1:29" ht="15" customHeight="1" x14ac:dyDescent="0.25">
      <c r="A19" s="62">
        <v>1</v>
      </c>
      <c r="B19" s="55" t="s">
        <v>130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84"/>
      <c r="X19" s="84"/>
      <c r="Y19" s="86"/>
      <c r="Z19" s="86"/>
      <c r="AA19" s="86"/>
      <c r="AB19" s="85"/>
      <c r="AC19" s="85"/>
    </row>
    <row r="20" spans="1:29" ht="15" customHeight="1" x14ac:dyDescent="0.25">
      <c r="A20" s="62">
        <v>2</v>
      </c>
      <c r="B20" s="55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4" si="11">IF(C20+G20+K20+O20&gt;0,C20+G20+K20+O20, " ")</f>
        <v xml:space="preserve"> </v>
      </c>
      <c r="T20" s="32">
        <f t="shared" ref="T20:T34" si="12">IF(D20+H20+L20+P20&gt;0, D20+H20+L20+P20, " ")</f>
        <v>2</v>
      </c>
      <c r="U20" s="32" t="str">
        <f t="shared" ref="U20:V34" si="13">IF(S20&lt;&gt;" ", (IF(E20&lt;&gt;" ", E20, 0)+IF(I20&lt;&gt;" ", I20, 0)+IF(M20&lt;&gt;" ", M20, 0)+IF(Q20&lt;&gt;" ", Q20, 0)), " ")</f>
        <v xml:space="preserve"> </v>
      </c>
      <c r="V20" s="33">
        <f t="shared" si="13"/>
        <v>68</v>
      </c>
      <c r="W20" s="84"/>
      <c r="X20" s="84"/>
      <c r="Y20" s="86"/>
      <c r="Z20" s="86"/>
      <c r="AA20" s="86"/>
      <c r="AB20" s="85"/>
      <c r="AC20" s="85"/>
    </row>
    <row r="21" spans="1:29" ht="18" customHeight="1" x14ac:dyDescent="0.25">
      <c r="A21" s="62">
        <v>3</v>
      </c>
      <c r="B21" s="219" t="s">
        <v>84</v>
      </c>
      <c r="C21" s="45"/>
      <c r="D21" s="46">
        <v>2</v>
      </c>
      <c r="E21" s="32" t="str">
        <f t="shared" ref="E21:F34" si="14">IF(C21&gt;0,C21*34, " ")</f>
        <v xml:space="preserve"> </v>
      </c>
      <c r="F21" s="33">
        <f>IF(D21&gt;0,D21*34, " ")</f>
        <v>68</v>
      </c>
      <c r="G21" s="49"/>
      <c r="H21" s="46"/>
      <c r="I21" s="32"/>
      <c r="J21" s="33"/>
      <c r="K21" s="32"/>
      <c r="L21" s="32"/>
      <c r="M21" s="32"/>
      <c r="N21" s="33"/>
      <c r="O21" s="49"/>
      <c r="P21" s="46"/>
      <c r="Q21" s="32"/>
      <c r="R21" s="33"/>
      <c r="S21" s="82" t="str">
        <f t="shared" si="11"/>
        <v xml:space="preserve"> </v>
      </c>
      <c r="T21" s="32">
        <f t="shared" si="12"/>
        <v>2</v>
      </c>
      <c r="U21" s="32" t="str">
        <f t="shared" si="13"/>
        <v xml:space="preserve"> </v>
      </c>
      <c r="V21" s="33">
        <f t="shared" si="13"/>
        <v>68</v>
      </c>
      <c r="W21" s="84"/>
      <c r="X21" s="84"/>
      <c r="Y21" s="86"/>
      <c r="Z21" s="86"/>
      <c r="AA21" s="86"/>
      <c r="AB21" s="85"/>
      <c r="AC21" s="85"/>
    </row>
    <row r="22" spans="1:29" ht="15" customHeight="1" x14ac:dyDescent="0.25">
      <c r="A22" s="62">
        <v>4</v>
      </c>
      <c r="B22" s="55" t="s">
        <v>48</v>
      </c>
      <c r="C22" s="45"/>
      <c r="D22" s="46">
        <v>2</v>
      </c>
      <c r="E22" s="32" t="str">
        <f t="shared" si="14"/>
        <v xml:space="preserve"> </v>
      </c>
      <c r="F22" s="33">
        <f t="shared" si="14"/>
        <v>68</v>
      </c>
      <c r="G22" s="49"/>
      <c r="H22" s="46"/>
      <c r="I22" s="32" t="str">
        <f t="shared" ref="I22:J34" si="15">IF(G22&gt;0,G22*34, " ")</f>
        <v xml:space="preserve"> </v>
      </c>
      <c r="J22" s="33" t="str">
        <f t="shared" si="15"/>
        <v xml:space="preserve"> </v>
      </c>
      <c r="K22" s="45"/>
      <c r="L22" s="46"/>
      <c r="M22" s="32" t="str">
        <f t="shared" ref="M22:N34" si="16">IF(K22&gt;0,K22*34, " ")</f>
        <v xml:space="preserve"> </v>
      </c>
      <c r="N22" s="33" t="str">
        <f t="shared" si="16"/>
        <v xml:space="preserve"> </v>
      </c>
      <c r="O22" s="49"/>
      <c r="P22" s="49"/>
      <c r="Q22" s="32" t="str">
        <f t="shared" ref="Q22:R34" si="17">IF(O22&gt;0,O22*32, " ")</f>
        <v xml:space="preserve"> </v>
      </c>
      <c r="R22" s="33" t="str">
        <f t="shared" si="17"/>
        <v xml:space="preserve"> </v>
      </c>
      <c r="S22" s="82" t="str">
        <f t="shared" si="11"/>
        <v xml:space="preserve"> </v>
      </c>
      <c r="T22" s="32">
        <f t="shared" si="12"/>
        <v>2</v>
      </c>
      <c r="U22" s="32" t="str">
        <f t="shared" si="13"/>
        <v xml:space="preserve"> </v>
      </c>
      <c r="V22" s="33">
        <f t="shared" si="13"/>
        <v>68</v>
      </c>
      <c r="W22" s="84"/>
      <c r="X22" s="84"/>
      <c r="Y22" s="86"/>
      <c r="Z22" s="86"/>
      <c r="AA22" s="86"/>
      <c r="AB22" s="85"/>
      <c r="AC22" s="85"/>
    </row>
    <row r="23" spans="1:29" ht="17.7" customHeight="1" x14ac:dyDescent="0.25">
      <c r="A23" s="62">
        <v>5</v>
      </c>
      <c r="B23" s="55" t="s">
        <v>64</v>
      </c>
      <c r="C23" s="45"/>
      <c r="D23" s="46"/>
      <c r="E23" s="32" t="str">
        <f t="shared" si="14"/>
        <v xml:space="preserve"> </v>
      </c>
      <c r="F23" s="33"/>
      <c r="G23" s="49"/>
      <c r="H23" s="221">
        <v>2</v>
      </c>
      <c r="I23" s="32"/>
      <c r="J23" s="33">
        <f t="shared" si="15"/>
        <v>68</v>
      </c>
      <c r="K23" s="222"/>
      <c r="L23" s="221">
        <v>3</v>
      </c>
      <c r="M23" s="32" t="str">
        <f>IF(K23&gt;0,K23*34, " ")</f>
        <v xml:space="preserve"> </v>
      </c>
      <c r="N23" s="33">
        <f>IF(L23&gt;0,L23*34, " ")</f>
        <v>102</v>
      </c>
      <c r="O23" s="45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2" t="str">
        <f t="shared" si="11"/>
        <v xml:space="preserve"> </v>
      </c>
      <c r="T23" s="32">
        <f t="shared" si="12"/>
        <v>5</v>
      </c>
      <c r="U23" s="32" t="str">
        <f t="shared" si="13"/>
        <v xml:space="preserve"> </v>
      </c>
      <c r="V23" s="33">
        <f t="shared" si="13"/>
        <v>170</v>
      </c>
      <c r="W23" s="84"/>
      <c r="X23" s="84"/>
      <c r="Y23" s="86"/>
      <c r="Z23" s="86"/>
      <c r="AA23" s="86"/>
      <c r="AB23" s="85"/>
      <c r="AC23" s="85"/>
    </row>
    <row r="24" spans="1:29" ht="15" customHeight="1" x14ac:dyDescent="0.25">
      <c r="A24" s="62">
        <v>6</v>
      </c>
      <c r="B24" s="55" t="s">
        <v>33</v>
      </c>
      <c r="C24" s="45"/>
      <c r="D24" s="46"/>
      <c r="E24" s="32" t="str">
        <f t="shared" si="14"/>
        <v xml:space="preserve"> </v>
      </c>
      <c r="F24" s="33" t="str">
        <f t="shared" si="14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6"/>
      <c r="L24" s="46"/>
      <c r="M24" s="32" t="str">
        <f t="shared" si="16"/>
        <v xml:space="preserve"> </v>
      </c>
      <c r="N24" s="33" t="str">
        <f t="shared" si="16"/>
        <v xml:space="preserve"> 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1"/>
        <v>2</v>
      </c>
      <c r="T24" s="32">
        <f t="shared" si="12"/>
        <v>1</v>
      </c>
      <c r="U24" s="32">
        <f t="shared" si="13"/>
        <v>68</v>
      </c>
      <c r="V24" s="33">
        <f t="shared" si="13"/>
        <v>34</v>
      </c>
      <c r="W24" s="84"/>
      <c r="X24" s="84"/>
      <c r="Y24" s="86"/>
      <c r="Z24" s="86"/>
      <c r="AA24" s="86"/>
      <c r="AB24" s="85"/>
      <c r="AC24" s="85"/>
    </row>
    <row r="25" spans="1:29" ht="15" customHeight="1" x14ac:dyDescent="0.25">
      <c r="A25" s="62">
        <v>7</v>
      </c>
      <c r="B25" s="55" t="s">
        <v>59</v>
      </c>
      <c r="C25" s="45"/>
      <c r="D25" s="46"/>
      <c r="E25" s="32" t="str">
        <f t="shared" si="14"/>
        <v xml:space="preserve"> </v>
      </c>
      <c r="F25" s="33" t="str">
        <f t="shared" si="14"/>
        <v xml:space="preserve"> </v>
      </c>
      <c r="G25" s="49">
        <v>2</v>
      </c>
      <c r="H25" s="46">
        <v>1</v>
      </c>
      <c r="I25" s="32">
        <f t="shared" si="15"/>
        <v>68</v>
      </c>
      <c r="J25" s="33">
        <f t="shared" si="15"/>
        <v>34</v>
      </c>
      <c r="K25" s="45">
        <v>2</v>
      </c>
      <c r="L25" s="46">
        <v>1</v>
      </c>
      <c r="M25" s="32">
        <f t="shared" si="16"/>
        <v>68</v>
      </c>
      <c r="N25" s="33">
        <f t="shared" si="16"/>
        <v>34</v>
      </c>
      <c r="O25" s="49">
        <v>1</v>
      </c>
      <c r="P25" s="49">
        <v>1</v>
      </c>
      <c r="Q25" s="32">
        <f t="shared" si="17"/>
        <v>32</v>
      </c>
      <c r="R25" s="33">
        <f t="shared" si="17"/>
        <v>32</v>
      </c>
      <c r="S25" s="82">
        <f t="shared" si="11"/>
        <v>5</v>
      </c>
      <c r="T25" s="32">
        <f t="shared" si="12"/>
        <v>3</v>
      </c>
      <c r="U25" s="32">
        <f t="shared" si="13"/>
        <v>168</v>
      </c>
      <c r="V25" s="33">
        <f t="shared" si="13"/>
        <v>100</v>
      </c>
      <c r="W25" s="84"/>
      <c r="X25" s="84"/>
      <c r="Y25" s="86"/>
      <c r="Z25" s="86"/>
      <c r="AA25" s="86"/>
      <c r="AB25" s="85"/>
      <c r="AC25" s="85"/>
    </row>
    <row r="26" spans="1:29" ht="15" customHeight="1" x14ac:dyDescent="0.25">
      <c r="A26" s="62">
        <v>8</v>
      </c>
      <c r="B26" s="55" t="s">
        <v>106</v>
      </c>
      <c r="C26" s="45"/>
      <c r="D26" s="46"/>
      <c r="E26" s="32" t="str">
        <f t="shared" si="14"/>
        <v xml:space="preserve"> </v>
      </c>
      <c r="F26" s="33" t="str">
        <f t="shared" si="14"/>
        <v xml:space="preserve"> </v>
      </c>
      <c r="G26" s="49">
        <v>2</v>
      </c>
      <c r="H26" s="46"/>
      <c r="I26" s="32">
        <f t="shared" si="15"/>
        <v>68</v>
      </c>
      <c r="J26" s="33" t="str">
        <f t="shared" si="15"/>
        <v xml:space="preserve"> </v>
      </c>
      <c r="K26" s="45">
        <v>2</v>
      </c>
      <c r="L26" s="46">
        <v>1</v>
      </c>
      <c r="M26" s="32">
        <f t="shared" si="16"/>
        <v>68</v>
      </c>
      <c r="N26" s="33">
        <f t="shared" si="16"/>
        <v>34</v>
      </c>
      <c r="O26" s="49">
        <v>2</v>
      </c>
      <c r="P26" s="46">
        <v>1</v>
      </c>
      <c r="Q26" s="32">
        <f t="shared" si="17"/>
        <v>64</v>
      </c>
      <c r="R26" s="33">
        <f t="shared" si="17"/>
        <v>32</v>
      </c>
      <c r="S26" s="82">
        <f t="shared" si="11"/>
        <v>6</v>
      </c>
      <c r="T26" s="32">
        <f t="shared" si="12"/>
        <v>2</v>
      </c>
      <c r="U26" s="32">
        <f t="shared" si="13"/>
        <v>200</v>
      </c>
      <c r="V26" s="33">
        <f t="shared" si="13"/>
        <v>66</v>
      </c>
      <c r="W26" s="84"/>
      <c r="X26" s="84"/>
      <c r="Y26" s="86"/>
      <c r="Z26" s="86"/>
      <c r="AA26" s="86"/>
      <c r="AB26" s="85"/>
      <c r="AC26" s="85"/>
    </row>
    <row r="27" spans="1:29" ht="15" customHeight="1" x14ac:dyDescent="0.25">
      <c r="A27" s="62">
        <v>9</v>
      </c>
      <c r="B27" s="210" t="s">
        <v>107</v>
      </c>
      <c r="C27" s="45"/>
      <c r="D27" s="46"/>
      <c r="E27" s="32" t="str">
        <f t="shared" si="14"/>
        <v xml:space="preserve"> </v>
      </c>
      <c r="F27" s="33" t="str">
        <f t="shared" si="14"/>
        <v xml:space="preserve"> </v>
      </c>
      <c r="G27" s="46"/>
      <c r="H27" s="46"/>
      <c r="I27" s="32" t="str">
        <f t="shared" si="15"/>
        <v xml:space="preserve"> </v>
      </c>
      <c r="J27" s="127" t="str">
        <f t="shared" si="15"/>
        <v xml:space="preserve"> </v>
      </c>
      <c r="K27" s="128">
        <v>1</v>
      </c>
      <c r="L27" s="110">
        <v>1</v>
      </c>
      <c r="M27" s="126">
        <f t="shared" si="16"/>
        <v>34</v>
      </c>
      <c r="N27" s="33">
        <f t="shared" si="16"/>
        <v>34</v>
      </c>
      <c r="O27" s="49">
        <v>2</v>
      </c>
      <c r="P27" s="49">
        <v>1</v>
      </c>
      <c r="Q27" s="32">
        <f t="shared" si="17"/>
        <v>64</v>
      </c>
      <c r="R27" s="33">
        <f t="shared" si="17"/>
        <v>32</v>
      </c>
      <c r="S27" s="82">
        <f t="shared" si="11"/>
        <v>3</v>
      </c>
      <c r="T27" s="32">
        <f t="shared" si="12"/>
        <v>2</v>
      </c>
      <c r="U27" s="32">
        <f>IF(S27&lt;&gt;" ", (IF(E27&lt;&gt;" ", E27, 0)+IF(I27&lt;&gt;" ", I27, 0)+IF(M27&lt;&gt;" ", M27, 0)+IF(Q27&lt;&gt;" ", Q27, 0)), " ")</f>
        <v>98</v>
      </c>
      <c r="V27" s="33">
        <f t="shared" si="13"/>
        <v>66</v>
      </c>
      <c r="W27" s="84"/>
      <c r="X27" s="84"/>
      <c r="Y27" s="86"/>
      <c r="Z27" s="86"/>
      <c r="AA27" s="86"/>
      <c r="AB27" s="85"/>
      <c r="AC27" s="85"/>
    </row>
    <row r="28" spans="1:29" ht="15" customHeight="1" x14ac:dyDescent="0.25">
      <c r="A28" s="62">
        <v>10</v>
      </c>
      <c r="B28" s="210" t="s">
        <v>114</v>
      </c>
      <c r="C28" s="45"/>
      <c r="D28" s="46"/>
      <c r="E28" s="32"/>
      <c r="F28" s="33"/>
      <c r="G28" s="46"/>
      <c r="H28" s="46"/>
      <c r="I28" s="32"/>
      <c r="J28" s="127"/>
      <c r="K28" s="128">
        <v>2</v>
      </c>
      <c r="L28" s="110">
        <v>1</v>
      </c>
      <c r="M28" s="126">
        <f t="shared" si="16"/>
        <v>68</v>
      </c>
      <c r="N28" s="33">
        <f t="shared" si="16"/>
        <v>34</v>
      </c>
      <c r="O28" s="49">
        <v>1</v>
      </c>
      <c r="P28" s="49">
        <v>1</v>
      </c>
      <c r="Q28" s="32">
        <f t="shared" si="17"/>
        <v>32</v>
      </c>
      <c r="R28" s="33">
        <f t="shared" si="17"/>
        <v>32</v>
      </c>
      <c r="S28" s="82">
        <f t="shared" si="11"/>
        <v>3</v>
      </c>
      <c r="T28" s="32">
        <f t="shared" si="12"/>
        <v>2</v>
      </c>
      <c r="U28" s="32">
        <f>IF(S28&lt;&gt;" ", (IF(E28&lt;&gt;" ", E28, 0)+IF(I28&lt;&gt;" ", I28, 0)+IF(M28&lt;&gt;" ", M28, 0)+IF(Q28&lt;&gt;" ", Q28, 0)), " ")</f>
        <v>100</v>
      </c>
      <c r="V28" s="33">
        <f t="shared" si="13"/>
        <v>66</v>
      </c>
      <c r="W28" s="84"/>
      <c r="X28" s="84"/>
      <c r="Y28" s="86"/>
      <c r="Z28" s="86"/>
      <c r="AA28" s="86"/>
      <c r="AB28" s="85"/>
      <c r="AC28" s="85"/>
    </row>
    <row r="29" spans="1:29" ht="15" customHeight="1" x14ac:dyDescent="0.25">
      <c r="A29" s="62">
        <v>11</v>
      </c>
      <c r="B29" s="218" t="s">
        <v>30</v>
      </c>
      <c r="C29" s="49"/>
      <c r="D29" s="46"/>
      <c r="E29" s="32" t="str">
        <f t="shared" si="14"/>
        <v xml:space="preserve"> </v>
      </c>
      <c r="F29" s="33"/>
      <c r="G29" s="46"/>
      <c r="H29" s="46"/>
      <c r="I29" s="32"/>
      <c r="J29" s="33"/>
      <c r="K29" s="45"/>
      <c r="L29" s="46"/>
      <c r="M29" s="32"/>
      <c r="N29" s="33"/>
      <c r="O29" s="46">
        <v>2</v>
      </c>
      <c r="P29" s="46"/>
      <c r="Q29" s="32">
        <f t="shared" si="17"/>
        <v>64</v>
      </c>
      <c r="R29" s="33"/>
      <c r="S29" s="82">
        <f t="shared" si="11"/>
        <v>2</v>
      </c>
      <c r="T29" s="32" t="str">
        <f t="shared" si="12"/>
        <v xml:space="preserve"> </v>
      </c>
      <c r="U29" s="32">
        <f t="shared" si="13"/>
        <v>64</v>
      </c>
      <c r="V29" s="33" t="str">
        <f t="shared" si="13"/>
        <v xml:space="preserve"> </v>
      </c>
      <c r="W29" s="84"/>
      <c r="X29" s="84"/>
      <c r="Y29" s="86"/>
      <c r="Z29" s="86"/>
      <c r="AA29" s="86"/>
      <c r="AB29" s="85"/>
      <c r="AC29" s="85"/>
    </row>
    <row r="30" spans="1:29" ht="15" customHeight="1" x14ac:dyDescent="0.25">
      <c r="A30" s="62">
        <v>12</v>
      </c>
      <c r="B30" s="55" t="s">
        <v>132</v>
      </c>
      <c r="C30" s="45"/>
      <c r="D30" s="46"/>
      <c r="E30" s="32" t="str">
        <f t="shared" si="14"/>
        <v xml:space="preserve"> </v>
      </c>
      <c r="F30" s="33" t="str">
        <f t="shared" si="14"/>
        <v xml:space="preserve"> </v>
      </c>
      <c r="G30" s="46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/>
      <c r="L30" s="46"/>
      <c r="M30" s="32" t="str">
        <f t="shared" si="16"/>
        <v xml:space="preserve"> </v>
      </c>
      <c r="N30" s="33" t="str">
        <f t="shared" si="16"/>
        <v xml:space="preserve"> </v>
      </c>
      <c r="O30" s="46">
        <v>2</v>
      </c>
      <c r="P30" s="46"/>
      <c r="Q30" s="32">
        <f t="shared" si="17"/>
        <v>64</v>
      </c>
      <c r="R30" s="33" t="str">
        <f t="shared" si="17"/>
        <v xml:space="preserve"> </v>
      </c>
      <c r="S30" s="82">
        <f t="shared" si="11"/>
        <v>2</v>
      </c>
      <c r="T30" s="32" t="str">
        <f t="shared" si="12"/>
        <v xml:space="preserve"> </v>
      </c>
      <c r="U30" s="32">
        <f t="shared" si="13"/>
        <v>64</v>
      </c>
      <c r="V30" s="33" t="str">
        <f t="shared" si="13"/>
        <v xml:space="preserve"> </v>
      </c>
      <c r="W30" s="84"/>
      <c r="X30" s="84"/>
      <c r="Y30" s="86"/>
      <c r="Z30" s="86"/>
      <c r="AA30" s="86"/>
      <c r="AB30" s="85"/>
      <c r="AC30" s="85"/>
    </row>
    <row r="31" spans="1:29" ht="15" customHeight="1" x14ac:dyDescent="0.25">
      <c r="A31" s="62">
        <v>13</v>
      </c>
      <c r="B31" s="210" t="s">
        <v>45</v>
      </c>
      <c r="C31" s="45"/>
      <c r="D31" s="46"/>
      <c r="E31" s="32" t="str">
        <f t="shared" si="14"/>
        <v xml:space="preserve"> </v>
      </c>
      <c r="F31" s="33" t="str">
        <f t="shared" si="14"/>
        <v xml:space="preserve"> </v>
      </c>
      <c r="G31" s="46"/>
      <c r="H31" s="46"/>
      <c r="I31" s="32" t="str">
        <f t="shared" si="15"/>
        <v xml:space="preserve"> </v>
      </c>
      <c r="J31" s="33" t="str">
        <f t="shared" si="15"/>
        <v xml:space="preserve"> </v>
      </c>
      <c r="K31" s="45"/>
      <c r="L31" s="46"/>
      <c r="M31" s="32" t="str">
        <f t="shared" si="16"/>
        <v xml:space="preserve"> </v>
      </c>
      <c r="N31" s="33" t="str">
        <f t="shared" si="16"/>
        <v xml:space="preserve"> </v>
      </c>
      <c r="O31" s="46">
        <v>2</v>
      </c>
      <c r="P31" s="46"/>
      <c r="Q31" s="32">
        <f t="shared" si="17"/>
        <v>64</v>
      </c>
      <c r="R31" s="33" t="str">
        <f t="shared" si="17"/>
        <v xml:space="preserve"> </v>
      </c>
      <c r="S31" s="82">
        <f t="shared" si="11"/>
        <v>2</v>
      </c>
      <c r="T31" s="32" t="str">
        <f t="shared" si="12"/>
        <v xml:space="preserve"> </v>
      </c>
      <c r="U31" s="32">
        <f t="shared" si="13"/>
        <v>64</v>
      </c>
      <c r="V31" s="33" t="str">
        <f t="shared" si="13"/>
        <v xml:space="preserve"> </v>
      </c>
      <c r="W31" s="84"/>
      <c r="X31" s="84"/>
      <c r="Y31" s="86"/>
      <c r="Z31" s="86"/>
      <c r="AA31" s="86"/>
      <c r="AB31" s="85"/>
      <c r="AC31" s="85"/>
    </row>
    <row r="32" spans="1:29" ht="15" customHeight="1" x14ac:dyDescent="0.25">
      <c r="A32" s="62">
        <v>14</v>
      </c>
      <c r="B32" s="210" t="s">
        <v>26</v>
      </c>
      <c r="C32" s="45"/>
      <c r="D32" s="46">
        <v>2</v>
      </c>
      <c r="E32" s="32" t="str">
        <f t="shared" si="14"/>
        <v xml:space="preserve"> </v>
      </c>
      <c r="F32" s="33">
        <f t="shared" si="14"/>
        <v>68</v>
      </c>
      <c r="G32" s="46"/>
      <c r="H32" s="46">
        <v>2</v>
      </c>
      <c r="I32" s="32" t="str">
        <f t="shared" si="15"/>
        <v xml:space="preserve"> </v>
      </c>
      <c r="J32" s="33">
        <f t="shared" si="15"/>
        <v>68</v>
      </c>
      <c r="K32" s="45"/>
      <c r="L32" s="32">
        <v>3</v>
      </c>
      <c r="M32" s="82" t="str">
        <f t="shared" si="16"/>
        <v xml:space="preserve"> </v>
      </c>
      <c r="N32" s="33">
        <f t="shared" si="16"/>
        <v>102</v>
      </c>
      <c r="O32" s="46"/>
      <c r="P32" s="46">
        <v>3</v>
      </c>
      <c r="Q32" s="32" t="str">
        <f t="shared" si="17"/>
        <v xml:space="preserve"> </v>
      </c>
      <c r="R32" s="33">
        <f t="shared" si="17"/>
        <v>96</v>
      </c>
      <c r="S32" s="82" t="str">
        <f t="shared" si="11"/>
        <v xml:space="preserve"> </v>
      </c>
      <c r="T32" s="32">
        <f t="shared" si="12"/>
        <v>10</v>
      </c>
      <c r="U32" s="32" t="str">
        <f t="shared" si="13"/>
        <v xml:space="preserve"> </v>
      </c>
      <c r="V32" s="33">
        <f t="shared" si="13"/>
        <v>334</v>
      </c>
      <c r="W32" s="84"/>
      <c r="X32" s="84"/>
      <c r="Y32" s="86"/>
      <c r="Z32" s="86"/>
      <c r="AA32" s="86"/>
      <c r="AB32" s="85"/>
      <c r="AC32" s="85"/>
    </row>
    <row r="33" spans="1:29" ht="15" customHeight="1" x14ac:dyDescent="0.25">
      <c r="A33" s="62"/>
      <c r="B33" s="210" t="s">
        <v>109</v>
      </c>
      <c r="C33" s="45"/>
      <c r="D33" s="46"/>
      <c r="E33" s="32"/>
      <c r="F33" s="33"/>
      <c r="G33" s="49"/>
      <c r="H33" s="46"/>
      <c r="I33" s="32"/>
      <c r="J33" s="33"/>
      <c r="K33" s="45"/>
      <c r="L33" s="46"/>
      <c r="M33" s="32"/>
      <c r="N33" s="33"/>
      <c r="O33" s="49"/>
      <c r="P33" s="46"/>
      <c r="Q33" s="32"/>
      <c r="R33" s="33"/>
      <c r="S33" s="82" t="str">
        <f t="shared" si="11"/>
        <v xml:space="preserve"> </v>
      </c>
      <c r="T33" s="32" t="str">
        <f t="shared" si="12"/>
        <v xml:space="preserve"> </v>
      </c>
      <c r="U33" s="32" t="str">
        <f t="shared" si="13"/>
        <v xml:space="preserve"> </v>
      </c>
      <c r="V33" s="33" t="str">
        <f t="shared" si="13"/>
        <v xml:space="preserve"> </v>
      </c>
      <c r="W33" s="84"/>
      <c r="X33" s="84"/>
      <c r="Y33" s="85"/>
      <c r="Z33" s="85"/>
      <c r="AA33" s="85"/>
      <c r="AB33" s="85"/>
      <c r="AC33" s="85"/>
    </row>
    <row r="34" spans="1:29" ht="15" customHeight="1" thickBot="1" x14ac:dyDescent="0.3">
      <c r="A34" s="62"/>
      <c r="B34" s="210" t="s">
        <v>108</v>
      </c>
      <c r="C34" s="45"/>
      <c r="D34" s="46"/>
      <c r="E34" s="32" t="str">
        <f t="shared" si="14"/>
        <v xml:space="preserve"> </v>
      </c>
      <c r="F34" s="33" t="str">
        <f t="shared" si="14"/>
        <v xml:space="preserve"> </v>
      </c>
      <c r="G34" s="49"/>
      <c r="H34" s="46"/>
      <c r="I34" s="32" t="str">
        <f t="shared" si="15"/>
        <v xml:space="preserve"> </v>
      </c>
      <c r="J34" s="33" t="str">
        <f t="shared" si="15"/>
        <v xml:space="preserve"> </v>
      </c>
      <c r="K34" s="45"/>
      <c r="L34" s="46"/>
      <c r="M34" s="32" t="str">
        <f t="shared" si="16"/>
        <v xml:space="preserve"> </v>
      </c>
      <c r="N34" s="33" t="str">
        <f t="shared" si="16"/>
        <v xml:space="preserve"> </v>
      </c>
      <c r="O34" s="49"/>
      <c r="P34" s="46"/>
      <c r="Q34" s="32" t="str">
        <f t="shared" si="17"/>
        <v xml:space="preserve"> </v>
      </c>
      <c r="R34" s="75" t="str">
        <f t="shared" si="17"/>
        <v xml:space="preserve"> </v>
      </c>
      <c r="S34" s="103" t="str">
        <f t="shared" si="11"/>
        <v xml:space="preserve"> </v>
      </c>
      <c r="T34" s="74" t="str">
        <f t="shared" si="12"/>
        <v xml:space="preserve"> </v>
      </c>
      <c r="U34" s="74" t="str">
        <f t="shared" si="13"/>
        <v xml:space="preserve"> </v>
      </c>
      <c r="V34" s="75" t="str">
        <f t="shared" si="13"/>
        <v xml:space="preserve"> </v>
      </c>
      <c r="W34" s="84"/>
      <c r="X34" s="84" t="s">
        <v>51</v>
      </c>
      <c r="Y34" s="85" t="s">
        <v>51</v>
      </c>
      <c r="Z34" s="85" t="s">
        <v>51</v>
      </c>
      <c r="AA34" s="85" t="s">
        <v>51</v>
      </c>
      <c r="AB34" s="85"/>
      <c r="AC34" s="85"/>
    </row>
    <row r="35" spans="1:29" s="234" customFormat="1" ht="15" customHeight="1" thickBot="1" x14ac:dyDescent="0.3">
      <c r="A35" s="278" t="s">
        <v>18</v>
      </c>
      <c r="B35" s="279"/>
      <c r="C35" s="67">
        <f>SUM(C7:C15)</f>
        <v>16</v>
      </c>
      <c r="D35" s="16">
        <f t="shared" ref="D35:V35" si="18">SUM(D7:D17)</f>
        <v>2</v>
      </c>
      <c r="E35" s="68">
        <f>SUM(E7:E15)</f>
        <v>544</v>
      </c>
      <c r="F35" s="17">
        <f t="shared" si="18"/>
        <v>68</v>
      </c>
      <c r="G35" s="67">
        <f>SUM(G7:G15)</f>
        <v>14</v>
      </c>
      <c r="H35" s="16">
        <f t="shared" si="18"/>
        <v>0</v>
      </c>
      <c r="I35" s="68">
        <f>SUM(I7:I15)</f>
        <v>476</v>
      </c>
      <c r="J35" s="17">
        <f t="shared" si="18"/>
        <v>0</v>
      </c>
      <c r="K35" s="67">
        <f>SUM(K7:K15)</f>
        <v>13</v>
      </c>
      <c r="L35" s="16">
        <f t="shared" si="18"/>
        <v>0</v>
      </c>
      <c r="M35" s="68">
        <f>SUM(M7:M15)</f>
        <v>442</v>
      </c>
      <c r="N35" s="17">
        <f t="shared" si="18"/>
        <v>0</v>
      </c>
      <c r="O35" s="67">
        <f>SUM(O7:O15)</f>
        <v>11</v>
      </c>
      <c r="P35" s="16">
        <f t="shared" si="18"/>
        <v>0</v>
      </c>
      <c r="Q35" s="68">
        <f>SUM(Q7:Q15)</f>
        <v>352</v>
      </c>
      <c r="R35" s="17">
        <f t="shared" si="18"/>
        <v>0</v>
      </c>
      <c r="S35" s="104">
        <f>SUM(S7:S15)</f>
        <v>54</v>
      </c>
      <c r="T35" s="91">
        <f t="shared" si="18"/>
        <v>2</v>
      </c>
      <c r="U35" s="105">
        <f>SUM(U7:U15)</f>
        <v>1814</v>
      </c>
      <c r="V35" s="92">
        <f t="shared" si="18"/>
        <v>68</v>
      </c>
      <c r="W35" s="232"/>
      <c r="X35" s="232"/>
      <c r="Y35" s="233"/>
      <c r="Z35" s="233"/>
      <c r="AA35" s="233"/>
      <c r="AB35" s="233"/>
      <c r="AC35" s="233"/>
    </row>
    <row r="36" spans="1:29" ht="15" customHeight="1" thickBot="1" x14ac:dyDescent="0.3">
      <c r="A36" s="261" t="s">
        <v>19</v>
      </c>
      <c r="B36" s="262"/>
      <c r="C36" s="18">
        <f t="shared" ref="C36:V36" si="19">SUM(C19:C34)</f>
        <v>4</v>
      </c>
      <c r="D36" s="19">
        <f t="shared" si="19"/>
        <v>8</v>
      </c>
      <c r="E36" s="19">
        <f t="shared" si="19"/>
        <v>136</v>
      </c>
      <c r="F36" s="20">
        <f t="shared" si="19"/>
        <v>272</v>
      </c>
      <c r="G36" s="18">
        <f t="shared" si="19"/>
        <v>10</v>
      </c>
      <c r="H36" s="19">
        <f t="shared" si="19"/>
        <v>6</v>
      </c>
      <c r="I36" s="19">
        <f t="shared" si="19"/>
        <v>340</v>
      </c>
      <c r="J36" s="20">
        <f t="shared" si="19"/>
        <v>204</v>
      </c>
      <c r="K36" s="18">
        <f t="shared" si="19"/>
        <v>7</v>
      </c>
      <c r="L36" s="19">
        <f t="shared" si="19"/>
        <v>10</v>
      </c>
      <c r="M36" s="19">
        <f t="shared" si="19"/>
        <v>238</v>
      </c>
      <c r="N36" s="20">
        <f t="shared" si="19"/>
        <v>340</v>
      </c>
      <c r="O36" s="18">
        <f t="shared" si="19"/>
        <v>12</v>
      </c>
      <c r="P36" s="19">
        <f t="shared" si="19"/>
        <v>7</v>
      </c>
      <c r="Q36" s="19">
        <f t="shared" si="19"/>
        <v>384</v>
      </c>
      <c r="R36" s="20">
        <f t="shared" si="19"/>
        <v>224</v>
      </c>
      <c r="S36" s="18">
        <f t="shared" si="19"/>
        <v>33</v>
      </c>
      <c r="T36" s="19">
        <f t="shared" si="19"/>
        <v>31</v>
      </c>
      <c r="U36" s="19">
        <f t="shared" si="19"/>
        <v>1098</v>
      </c>
      <c r="V36" s="20">
        <f t="shared" si="19"/>
        <v>1040</v>
      </c>
      <c r="W36" s="90"/>
      <c r="X36" s="90"/>
      <c r="Y36" s="85"/>
      <c r="Z36" s="85"/>
      <c r="AA36" s="85"/>
      <c r="AB36" s="85"/>
      <c r="AC36" s="85"/>
    </row>
    <row r="37" spans="1:29" ht="15" customHeight="1" thickTop="1" thickBot="1" x14ac:dyDescent="0.3">
      <c r="A37" s="263" t="s">
        <v>20</v>
      </c>
      <c r="B37" s="264"/>
      <c r="C37" s="129">
        <f>C35+C36</f>
        <v>20</v>
      </c>
      <c r="D37" s="130">
        <f t="shared" ref="D37:V37" si="20">D35+D36</f>
        <v>10</v>
      </c>
      <c r="E37" s="130">
        <f t="shared" si="20"/>
        <v>680</v>
      </c>
      <c r="F37" s="24">
        <f t="shared" si="20"/>
        <v>340</v>
      </c>
      <c r="G37" s="129">
        <f t="shared" si="20"/>
        <v>24</v>
      </c>
      <c r="H37" s="130">
        <f t="shared" si="20"/>
        <v>6</v>
      </c>
      <c r="I37" s="130">
        <f t="shared" si="20"/>
        <v>816</v>
      </c>
      <c r="J37" s="24">
        <f t="shared" si="20"/>
        <v>204</v>
      </c>
      <c r="K37" s="129">
        <f t="shared" si="20"/>
        <v>20</v>
      </c>
      <c r="L37" s="130">
        <f t="shared" si="20"/>
        <v>10</v>
      </c>
      <c r="M37" s="130">
        <f t="shared" si="20"/>
        <v>680</v>
      </c>
      <c r="N37" s="24">
        <f t="shared" si="20"/>
        <v>340</v>
      </c>
      <c r="O37" s="129">
        <f t="shared" si="20"/>
        <v>23</v>
      </c>
      <c r="P37" s="130">
        <f t="shared" si="20"/>
        <v>7</v>
      </c>
      <c r="Q37" s="130">
        <f t="shared" si="20"/>
        <v>736</v>
      </c>
      <c r="R37" s="24">
        <f t="shared" si="20"/>
        <v>224</v>
      </c>
      <c r="S37" s="129">
        <f t="shared" si="20"/>
        <v>87</v>
      </c>
      <c r="T37" s="130">
        <f t="shared" si="20"/>
        <v>33</v>
      </c>
      <c r="U37" s="130">
        <f t="shared" si="20"/>
        <v>2912</v>
      </c>
      <c r="V37" s="24">
        <f t="shared" si="20"/>
        <v>1108</v>
      </c>
      <c r="W37" s="84"/>
      <c r="X37" s="84"/>
      <c r="Y37" s="85"/>
      <c r="Z37" s="85"/>
      <c r="AA37" s="85"/>
      <c r="AB37" s="85"/>
      <c r="AC37" s="85"/>
    </row>
    <row r="38" spans="1:29" ht="15" customHeight="1" thickTop="1" thickBot="1" x14ac:dyDescent="0.3">
      <c r="A38" s="272"/>
      <c r="B38" s="273"/>
      <c r="C38" s="267">
        <f>C37+D37</f>
        <v>30</v>
      </c>
      <c r="D38" s="274"/>
      <c r="E38" s="269">
        <f>E37+F37</f>
        <v>1020</v>
      </c>
      <c r="F38" s="275"/>
      <c r="G38" s="267">
        <f>G37+H37</f>
        <v>30</v>
      </c>
      <c r="H38" s="274"/>
      <c r="I38" s="269">
        <f>I37+J37</f>
        <v>1020</v>
      </c>
      <c r="J38" s="275"/>
      <c r="K38" s="267">
        <f>K37+L37</f>
        <v>30</v>
      </c>
      <c r="L38" s="274"/>
      <c r="M38" s="269">
        <f>M37+N37</f>
        <v>1020</v>
      </c>
      <c r="N38" s="275"/>
      <c r="O38" s="267">
        <f>O37+P37</f>
        <v>30</v>
      </c>
      <c r="P38" s="274"/>
      <c r="Q38" s="269">
        <f>Q37+R37</f>
        <v>960</v>
      </c>
      <c r="R38" s="275"/>
      <c r="S38" s="267">
        <f>S37+T37</f>
        <v>120</v>
      </c>
      <c r="T38" s="274"/>
      <c r="U38" s="269">
        <f>U37+V37</f>
        <v>4020</v>
      </c>
      <c r="V38" s="275"/>
      <c r="W38" s="84"/>
      <c r="X38" s="84"/>
      <c r="Y38" s="85"/>
      <c r="Z38" s="85"/>
      <c r="AA38" s="85"/>
      <c r="AB38" s="85"/>
      <c r="AC38" s="85"/>
    </row>
    <row r="39" spans="1:29" ht="15" customHeight="1" thickTop="1" x14ac:dyDescent="0.25">
      <c r="A39" s="26"/>
      <c r="B39" s="58"/>
      <c r="C39" s="27"/>
      <c r="D39" s="27"/>
      <c r="E39" s="27"/>
      <c r="F39" s="27"/>
      <c r="G39" s="27"/>
      <c r="H39" s="27"/>
      <c r="I39" s="27"/>
      <c r="J39" s="59"/>
      <c r="K39" s="27"/>
      <c r="L39" s="27"/>
      <c r="M39" s="27"/>
      <c r="N39" s="27"/>
      <c r="O39" s="27"/>
      <c r="P39" s="27"/>
      <c r="Q39" s="27"/>
      <c r="R39" s="27"/>
      <c r="S39" s="27"/>
      <c r="T39" s="9"/>
      <c r="U39" s="27"/>
      <c r="V39" s="9"/>
      <c r="W39" s="9"/>
      <c r="X39" s="9"/>
    </row>
    <row r="40" spans="1:29" ht="31.65" customHeight="1" x14ac:dyDescent="0.25">
      <c r="B40" s="271" t="s">
        <v>82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</row>
    <row r="41" spans="1:29" ht="15" customHeight="1" x14ac:dyDescent="0.25">
      <c r="B41" s="58" t="s">
        <v>112</v>
      </c>
    </row>
    <row r="42" spans="1:29" ht="15" customHeight="1" x14ac:dyDescent="0.25">
      <c r="B42" s="58" t="s">
        <v>113</v>
      </c>
    </row>
    <row r="43" spans="1:29" ht="15" customHeight="1" x14ac:dyDescent="0.25">
      <c r="B43" s="59" t="s">
        <v>116</v>
      </c>
    </row>
    <row r="44" spans="1:29" ht="15" customHeight="1" x14ac:dyDescent="0.25"/>
    <row r="45" spans="1:29" ht="15" customHeight="1" x14ac:dyDescent="0.25"/>
    <row r="46" spans="1:29" ht="15" customHeight="1" x14ac:dyDescent="0.25"/>
    <row r="47" spans="1:29" ht="15" customHeight="1" x14ac:dyDescent="0.25"/>
  </sheetData>
  <mergeCells count="34"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I38:J38"/>
    <mergeCell ref="S38:T38"/>
    <mergeCell ref="S5:T5"/>
    <mergeCell ref="B40:V40"/>
    <mergeCell ref="G38:H38"/>
    <mergeCell ref="O4:R4"/>
    <mergeCell ref="S4:V4"/>
    <mergeCell ref="K5:L5"/>
    <mergeCell ref="M5:N5"/>
    <mergeCell ref="O5:P5"/>
    <mergeCell ref="U5:V5"/>
    <mergeCell ref="A6:B6"/>
    <mergeCell ref="A18:B18"/>
    <mergeCell ref="A35:B35"/>
    <mergeCell ref="A36:B36"/>
    <mergeCell ref="Q5:R5"/>
    <mergeCell ref="A37:B38"/>
    <mergeCell ref="C38:D38"/>
    <mergeCell ref="E38:F38"/>
    <mergeCell ref="U38:V38"/>
    <mergeCell ref="K38:L38"/>
    <mergeCell ref="M38:N38"/>
    <mergeCell ref="O38:P38"/>
    <mergeCell ref="Q38:R3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9"/>
  <sheetViews>
    <sheetView zoomScaleNormal="10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38.6640625" style="1" customWidth="1"/>
    <col min="3" max="19" width="5.5546875" style="1" customWidth="1"/>
    <col min="20" max="20" width="5.5546875" style="2" customWidth="1"/>
    <col min="21" max="21" width="5.5546875" style="1" customWidth="1"/>
    <col min="22" max="22" width="5.5546875" style="2" customWidth="1"/>
    <col min="23" max="24" width="6.109375" style="2" customWidth="1"/>
    <col min="25" max="25" width="26.88671875" style="1" customWidth="1"/>
    <col min="26" max="16384" width="9.109375" style="1"/>
  </cols>
  <sheetData>
    <row r="1" spans="1:24" ht="15" customHeight="1" x14ac:dyDescent="0.25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</row>
    <row r="2" spans="1:24" ht="15" customHeight="1" x14ac:dyDescent="0.25">
      <c r="A2" s="245" t="s">
        <v>97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</row>
    <row r="3" spans="1:24" ht="15" customHeight="1" thickBot="1" x14ac:dyDescent="0.3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24" ht="1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4"/>
      <c r="X4" s="4"/>
    </row>
    <row r="5" spans="1:24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4"/>
      <c r="X5" s="4"/>
    </row>
    <row r="6" spans="1:24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4"/>
      <c r="X6" s="4"/>
    </row>
    <row r="7" spans="1:24" ht="15" customHeight="1" x14ac:dyDescent="0.25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5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2">
        <f t="shared" ref="S8:S12" si="0">IF(C8+G8+K8+O8&gt;0,C8+G8+K8+O8, " ")</f>
        <v>8</v>
      </c>
      <c r="T8" s="32" t="str">
        <f t="shared" ref="T8:T14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9"/>
      <c r="X8" s="9"/>
    </row>
    <row r="9" spans="1:24" ht="15" customHeight="1" x14ac:dyDescent="0.25">
      <c r="A9" s="62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3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3" si="6">IF(O9&gt;0,O9*32, " ")</f>
        <v>64</v>
      </c>
      <c r="R9" s="33" t="str">
        <f t="shared" si="6"/>
        <v xml:space="preserve"> </v>
      </c>
      <c r="S9" s="82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9"/>
      <c r="X9" s="9"/>
    </row>
    <row r="10" spans="1:24" ht="15" customHeight="1" x14ac:dyDescent="0.25">
      <c r="A10" s="62">
        <v>4</v>
      </c>
      <c r="B10" s="53" t="s">
        <v>55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82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9"/>
      <c r="X10" s="9"/>
    </row>
    <row r="11" spans="1:24" ht="15" customHeight="1" x14ac:dyDescent="0.25">
      <c r="A11" s="62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82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9"/>
      <c r="X11" s="9"/>
    </row>
    <row r="12" spans="1:24" ht="15" customHeight="1" x14ac:dyDescent="0.25">
      <c r="A12" s="62">
        <v>6</v>
      </c>
      <c r="B12" s="52" t="s">
        <v>14</v>
      </c>
      <c r="C12" s="39">
        <v>2</v>
      </c>
      <c r="D12" s="40"/>
      <c r="E12" s="32">
        <f t="shared" si="3"/>
        <v>68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82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2"/>
        <v xml:space="preserve"> </v>
      </c>
      <c r="W12" s="9"/>
      <c r="X12" s="9"/>
    </row>
    <row r="13" spans="1:24" ht="15" customHeight="1" x14ac:dyDescent="0.25">
      <c r="A13" s="62">
        <v>7</v>
      </c>
      <c r="B13" s="52" t="s">
        <v>77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82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9"/>
      <c r="X13" s="9"/>
    </row>
    <row r="14" spans="1:24" ht="15" customHeight="1" x14ac:dyDescent="0.25">
      <c r="A14" s="62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4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7">IF(C14+G14+K14+O14&gt;0,C14+G14+K14+O14, " ")</f>
        <v>4</v>
      </c>
      <c r="T14" s="32" t="str">
        <f t="shared" si="1"/>
        <v xml:space="preserve"> </v>
      </c>
      <c r="U14" s="32">
        <f t="shared" si="2"/>
        <v>136</v>
      </c>
      <c r="V14" s="33" t="str">
        <f t="shared" si="2"/>
        <v xml:space="preserve"> </v>
      </c>
      <c r="W14" s="9"/>
      <c r="X14" s="9"/>
    </row>
    <row r="15" spans="1:24" ht="15" customHeight="1" x14ac:dyDescent="0.25">
      <c r="A15" s="62">
        <v>9</v>
      </c>
      <c r="B15" s="51" t="s">
        <v>78</v>
      </c>
      <c r="C15" s="39">
        <v>1</v>
      </c>
      <c r="D15" s="40"/>
      <c r="E15" s="32">
        <f t="shared" si="3"/>
        <v>34</v>
      </c>
      <c r="F15" s="33"/>
      <c r="G15" s="40">
        <v>1</v>
      </c>
      <c r="H15" s="40"/>
      <c r="I15" s="32">
        <f t="shared" si="4"/>
        <v>34</v>
      </c>
      <c r="J15" s="33"/>
      <c r="K15" s="39">
        <v>1</v>
      </c>
      <c r="L15" s="40"/>
      <c r="M15" s="32">
        <f t="shared" ref="M15:M17" si="8">IF(K15&gt;0,K15*34, " ")</f>
        <v>34</v>
      </c>
      <c r="N15" s="33"/>
      <c r="O15" s="43">
        <v>1</v>
      </c>
      <c r="P15" s="40"/>
      <c r="Q15" s="32">
        <f t="shared" ref="Q15:Q17" si="9">IF(O15&gt;0,O15*32, " ")</f>
        <v>32</v>
      </c>
      <c r="R15" s="33"/>
      <c r="S15" s="83">
        <f t="shared" ref="S15:S16" si="10">C15+G15+K15+O15</f>
        <v>4</v>
      </c>
      <c r="T15" s="93"/>
      <c r="U15" s="93">
        <f t="shared" si="2"/>
        <v>134</v>
      </c>
      <c r="V15" s="102"/>
      <c r="W15" s="9"/>
      <c r="X15" s="9"/>
    </row>
    <row r="16" spans="1:24" ht="15" customHeight="1" x14ac:dyDescent="0.25">
      <c r="A16" s="62">
        <v>10</v>
      </c>
      <c r="B16" s="117" t="s">
        <v>79</v>
      </c>
      <c r="C16" s="39">
        <v>1</v>
      </c>
      <c r="D16" s="40"/>
      <c r="E16" s="32">
        <f t="shared" si="3"/>
        <v>34</v>
      </c>
      <c r="F16" s="33"/>
      <c r="G16" s="40">
        <v>1</v>
      </c>
      <c r="H16" s="40"/>
      <c r="I16" s="32">
        <f t="shared" si="4"/>
        <v>34</v>
      </c>
      <c r="J16" s="33"/>
      <c r="K16" s="39"/>
      <c r="L16" s="40"/>
      <c r="M16" s="32" t="str">
        <f t="shared" si="8"/>
        <v xml:space="preserve"> </v>
      </c>
      <c r="N16" s="33"/>
      <c r="O16" s="43"/>
      <c r="P16" s="40"/>
      <c r="Q16" s="32" t="str">
        <f t="shared" si="9"/>
        <v xml:space="preserve"> </v>
      </c>
      <c r="R16" s="33"/>
      <c r="S16" s="82">
        <f t="shared" si="10"/>
        <v>2</v>
      </c>
      <c r="T16" s="116"/>
      <c r="U16" s="32">
        <f t="shared" si="2"/>
        <v>68</v>
      </c>
      <c r="V16" s="115"/>
      <c r="W16" s="9"/>
      <c r="X16" s="9"/>
    </row>
    <row r="17" spans="1:24" ht="15" customHeight="1" thickBot="1" x14ac:dyDescent="0.3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8"/>
        <v>34</v>
      </c>
      <c r="N17" s="33"/>
      <c r="O17" s="43">
        <v>1</v>
      </c>
      <c r="P17" s="40"/>
      <c r="Q17" s="32">
        <f t="shared" si="9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9"/>
      <c r="X17" s="9"/>
    </row>
    <row r="18" spans="1:24" ht="15" customHeight="1" thickBot="1" x14ac:dyDescent="0.3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  <c r="W18" s="9"/>
      <c r="X18" s="9"/>
    </row>
    <row r="19" spans="1:24" ht="15" customHeight="1" x14ac:dyDescent="0.25">
      <c r="A19" s="62">
        <v>1</v>
      </c>
      <c r="B19" s="55" t="s">
        <v>130</v>
      </c>
      <c r="C19" s="45">
        <v>4</v>
      </c>
      <c r="D19" s="46"/>
      <c r="E19" s="29">
        <f t="shared" ref="E19:F34" si="11">IF(C19&gt;0,C19*34, " ")</f>
        <v>136</v>
      </c>
      <c r="F19" s="30" t="str">
        <f t="shared" si="11"/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9"/>
      <c r="X19" s="9"/>
    </row>
    <row r="20" spans="1:24" ht="15" customHeight="1" x14ac:dyDescent="0.25">
      <c r="A20" s="63">
        <v>2</v>
      </c>
      <c r="B20" s="55" t="s">
        <v>24</v>
      </c>
      <c r="C20" s="45"/>
      <c r="D20" s="46">
        <v>2</v>
      </c>
      <c r="E20" s="32" t="str">
        <f t="shared" si="11"/>
        <v xml:space="preserve"> </v>
      </c>
      <c r="F20" s="33">
        <f t="shared" si="11"/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6" si="12">IF(C20+G20+K20+O20&gt;0,C20+G20+K20+O20, " ")</f>
        <v xml:space="preserve"> </v>
      </c>
      <c r="T20" s="32">
        <f t="shared" ref="T20:T36" si="13">IF(D20+H20+L20+P20&gt;0, D20+H20+L20+P20, " ")</f>
        <v>2</v>
      </c>
      <c r="U20" s="32" t="str">
        <f t="shared" ref="U20:V36" si="14">IF(S20&lt;&gt;" ", (IF(E20&lt;&gt;" ", E20, 0)+IF(I20&lt;&gt;" ", I20, 0)+IF(M20&lt;&gt;" ", M20, 0)+IF(Q20&lt;&gt;" ", Q20, 0)), " ")</f>
        <v xml:space="preserve"> </v>
      </c>
      <c r="V20" s="33">
        <f t="shared" si="14"/>
        <v>68</v>
      </c>
      <c r="W20" s="9"/>
      <c r="X20" s="9"/>
    </row>
    <row r="21" spans="1:24" ht="15" customHeight="1" x14ac:dyDescent="0.25">
      <c r="A21" s="63">
        <v>3</v>
      </c>
      <c r="B21" s="55" t="s">
        <v>84</v>
      </c>
      <c r="C21" s="45"/>
      <c r="D21" s="46">
        <v>2</v>
      </c>
      <c r="E21" s="32" t="str">
        <f t="shared" si="11"/>
        <v xml:space="preserve"> </v>
      </c>
      <c r="F21" s="33">
        <f t="shared" si="11"/>
        <v>68</v>
      </c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2" t="str">
        <f t="shared" si="12"/>
        <v xml:space="preserve"> </v>
      </c>
      <c r="T21" s="32">
        <f t="shared" si="13"/>
        <v>2</v>
      </c>
      <c r="U21" s="32" t="str">
        <f t="shared" si="14"/>
        <v xml:space="preserve"> </v>
      </c>
      <c r="V21" s="33">
        <f t="shared" si="14"/>
        <v>68</v>
      </c>
      <c r="W21" s="9"/>
      <c r="X21" s="9"/>
    </row>
    <row r="22" spans="1:24" ht="15" customHeight="1" x14ac:dyDescent="0.25">
      <c r="A22" s="62">
        <v>4</v>
      </c>
      <c r="B22" s="55" t="s">
        <v>30</v>
      </c>
      <c r="C22" s="45"/>
      <c r="D22" s="46"/>
      <c r="E22" s="32" t="str">
        <f t="shared" si="11"/>
        <v xml:space="preserve"> </v>
      </c>
      <c r="F22" s="33" t="str">
        <f t="shared" si="11"/>
        <v xml:space="preserve"> </v>
      </c>
      <c r="G22" s="49"/>
      <c r="H22" s="46"/>
      <c r="I22" s="32" t="str">
        <f t="shared" ref="I22:J34" si="15">IF(G22&gt;0,G22*34, " ")</f>
        <v xml:space="preserve"> </v>
      </c>
      <c r="J22" s="33" t="str">
        <f t="shared" si="15"/>
        <v xml:space="preserve"> </v>
      </c>
      <c r="K22" s="45"/>
      <c r="L22" s="46"/>
      <c r="M22" s="32" t="str">
        <f t="shared" ref="M22:N34" si="16">IF(K22&gt;0,K22*34, " ")</f>
        <v xml:space="preserve"> </v>
      </c>
      <c r="N22" s="33" t="str">
        <f t="shared" si="16"/>
        <v xml:space="preserve"> </v>
      </c>
      <c r="O22" s="49">
        <v>2</v>
      </c>
      <c r="P22" s="46"/>
      <c r="Q22" s="32">
        <f t="shared" ref="Q22:R34" si="17">IF(O22&gt;0,O22*32, " ")</f>
        <v>64</v>
      </c>
      <c r="R22" s="33" t="str">
        <f t="shared" si="17"/>
        <v xml:space="preserve"> </v>
      </c>
      <c r="S22" s="82">
        <f t="shared" si="12"/>
        <v>2</v>
      </c>
      <c r="T22" s="32" t="str">
        <f t="shared" si="13"/>
        <v xml:space="preserve"> </v>
      </c>
      <c r="U22" s="32">
        <f t="shared" si="14"/>
        <v>64</v>
      </c>
      <c r="V22" s="33" t="str">
        <f t="shared" si="14"/>
        <v xml:space="preserve"> </v>
      </c>
      <c r="W22" s="9"/>
      <c r="X22" s="9"/>
    </row>
    <row r="23" spans="1:24" ht="15" customHeight="1" x14ac:dyDescent="0.25">
      <c r="A23" s="63">
        <v>5</v>
      </c>
      <c r="B23" s="55" t="s">
        <v>33</v>
      </c>
      <c r="C23" s="45"/>
      <c r="D23" s="46"/>
      <c r="E23" s="32" t="str">
        <f t="shared" si="11"/>
        <v xml:space="preserve"> </v>
      </c>
      <c r="F23" s="33" t="str">
        <f t="shared" si="11"/>
        <v xml:space="preserve"> </v>
      </c>
      <c r="G23" s="49">
        <v>2</v>
      </c>
      <c r="H23" s="46">
        <v>1</v>
      </c>
      <c r="I23" s="32">
        <f t="shared" si="15"/>
        <v>68</v>
      </c>
      <c r="J23" s="33">
        <f t="shared" si="15"/>
        <v>34</v>
      </c>
      <c r="K23" s="45"/>
      <c r="L23" s="46"/>
      <c r="M23" s="32" t="str">
        <f t="shared" si="16"/>
        <v xml:space="preserve"> </v>
      </c>
      <c r="N23" s="33" t="str">
        <f t="shared" si="16"/>
        <v xml:space="preserve"> </v>
      </c>
      <c r="O23" s="49"/>
      <c r="P23" s="46"/>
      <c r="Q23" s="32" t="str">
        <f t="shared" si="17"/>
        <v xml:space="preserve"> </v>
      </c>
      <c r="R23" s="33" t="str">
        <f t="shared" si="17"/>
        <v xml:space="preserve"> </v>
      </c>
      <c r="S23" s="82">
        <f t="shared" si="12"/>
        <v>2</v>
      </c>
      <c r="T23" s="32">
        <f t="shared" si="13"/>
        <v>1</v>
      </c>
      <c r="U23" s="32">
        <f t="shared" si="14"/>
        <v>68</v>
      </c>
      <c r="V23" s="33">
        <f t="shared" si="14"/>
        <v>34</v>
      </c>
      <c r="W23" s="9"/>
      <c r="X23" s="9"/>
    </row>
    <row r="24" spans="1:24" ht="15" customHeight="1" x14ac:dyDescent="0.25">
      <c r="A24" s="63">
        <v>6</v>
      </c>
      <c r="B24" s="55" t="s">
        <v>25</v>
      </c>
      <c r="C24" s="45"/>
      <c r="D24" s="46"/>
      <c r="E24" s="32" t="str">
        <f t="shared" si="11"/>
        <v xml:space="preserve"> </v>
      </c>
      <c r="F24" s="33" t="str">
        <f t="shared" si="11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5"/>
      <c r="L24" s="46"/>
      <c r="M24" s="32" t="str">
        <f t="shared" si="16"/>
        <v xml:space="preserve"> </v>
      </c>
      <c r="N24" s="33" t="str">
        <f t="shared" si="16"/>
        <v xml:space="preserve"> 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2"/>
        <v>2</v>
      </c>
      <c r="T24" s="32">
        <f t="shared" si="13"/>
        <v>1</v>
      </c>
      <c r="U24" s="32">
        <f t="shared" si="14"/>
        <v>68</v>
      </c>
      <c r="V24" s="33">
        <f t="shared" si="14"/>
        <v>34</v>
      </c>
      <c r="W24" s="9"/>
      <c r="X24" s="9"/>
    </row>
    <row r="25" spans="1:24" ht="15" customHeight="1" x14ac:dyDescent="0.25">
      <c r="A25" s="62">
        <v>7</v>
      </c>
      <c r="B25" s="55" t="s">
        <v>60</v>
      </c>
      <c r="C25" s="45"/>
      <c r="D25" s="46"/>
      <c r="E25" s="32" t="str">
        <f t="shared" si="11"/>
        <v xml:space="preserve"> </v>
      </c>
      <c r="F25" s="33" t="str">
        <f t="shared" si="11"/>
        <v xml:space="preserve"> </v>
      </c>
      <c r="G25" s="49"/>
      <c r="H25" s="46">
        <v>2</v>
      </c>
      <c r="I25" s="32" t="str">
        <f t="shared" si="15"/>
        <v xml:space="preserve"> </v>
      </c>
      <c r="J25" s="33">
        <f t="shared" si="15"/>
        <v>68</v>
      </c>
      <c r="K25" s="45"/>
      <c r="L25" s="46">
        <v>4</v>
      </c>
      <c r="M25" s="32" t="str">
        <f t="shared" si="16"/>
        <v xml:space="preserve"> </v>
      </c>
      <c r="N25" s="33">
        <f t="shared" si="16"/>
        <v>136</v>
      </c>
      <c r="O25" s="49"/>
      <c r="P25" s="46">
        <v>3</v>
      </c>
      <c r="Q25" s="32" t="str">
        <f t="shared" si="17"/>
        <v xml:space="preserve"> </v>
      </c>
      <c r="R25" s="33">
        <f t="shared" si="17"/>
        <v>96</v>
      </c>
      <c r="S25" s="82" t="str">
        <f t="shared" si="12"/>
        <v xml:space="preserve"> </v>
      </c>
      <c r="T25" s="32">
        <f t="shared" si="13"/>
        <v>9</v>
      </c>
      <c r="U25" s="32" t="str">
        <f t="shared" si="14"/>
        <v xml:space="preserve"> </v>
      </c>
      <c r="V25" s="33">
        <f t="shared" si="14"/>
        <v>300</v>
      </c>
      <c r="W25" s="9"/>
      <c r="X25" s="9"/>
    </row>
    <row r="26" spans="1:24" ht="15" customHeight="1" x14ac:dyDescent="0.25">
      <c r="A26" s="63">
        <v>8</v>
      </c>
      <c r="B26" s="55" t="s">
        <v>125</v>
      </c>
      <c r="C26" s="45"/>
      <c r="D26" s="46"/>
      <c r="E26" s="32" t="str">
        <f t="shared" si="11"/>
        <v xml:space="preserve"> </v>
      </c>
      <c r="F26" s="33" t="str">
        <f t="shared" si="11"/>
        <v xml:space="preserve"> </v>
      </c>
      <c r="G26" s="49"/>
      <c r="H26" s="46">
        <v>2</v>
      </c>
      <c r="I26" s="32" t="str">
        <f t="shared" si="15"/>
        <v xml:space="preserve"> </v>
      </c>
      <c r="J26" s="33">
        <f t="shared" si="15"/>
        <v>68</v>
      </c>
      <c r="K26" s="45"/>
      <c r="L26" s="46"/>
      <c r="M26" s="32" t="str">
        <f t="shared" si="16"/>
        <v xml:space="preserve"> </v>
      </c>
      <c r="N26" s="33" t="str">
        <f t="shared" si="16"/>
        <v xml:space="preserve"> </v>
      </c>
      <c r="O26" s="49"/>
      <c r="P26" s="46"/>
      <c r="Q26" s="32" t="str">
        <f t="shared" si="17"/>
        <v xml:space="preserve"> </v>
      </c>
      <c r="R26" s="33" t="str">
        <f t="shared" si="17"/>
        <v xml:space="preserve"> </v>
      </c>
      <c r="S26" s="82" t="str">
        <f t="shared" si="12"/>
        <v xml:space="preserve"> </v>
      </c>
      <c r="T26" s="32">
        <f t="shared" si="13"/>
        <v>2</v>
      </c>
      <c r="U26" s="32" t="str">
        <f t="shared" si="14"/>
        <v xml:space="preserve"> </v>
      </c>
      <c r="V26" s="33">
        <f t="shared" si="14"/>
        <v>68</v>
      </c>
      <c r="W26" s="9"/>
      <c r="X26" s="9"/>
    </row>
    <row r="27" spans="1:24" ht="15" customHeight="1" x14ac:dyDescent="0.25">
      <c r="A27" s="63">
        <v>9</v>
      </c>
      <c r="B27" s="55" t="s">
        <v>31</v>
      </c>
      <c r="C27" s="45"/>
      <c r="D27" s="46"/>
      <c r="E27" s="32" t="str">
        <f t="shared" si="11"/>
        <v xml:space="preserve"> </v>
      </c>
      <c r="F27" s="33" t="str">
        <f t="shared" si="11"/>
        <v xml:space="preserve"> </v>
      </c>
      <c r="G27" s="49"/>
      <c r="H27" s="46"/>
      <c r="I27" s="32" t="str">
        <f t="shared" si="15"/>
        <v xml:space="preserve"> </v>
      </c>
      <c r="J27" s="33" t="str">
        <f t="shared" si="15"/>
        <v xml:space="preserve"> </v>
      </c>
      <c r="K27" s="45">
        <v>2</v>
      </c>
      <c r="L27" s="46">
        <v>1</v>
      </c>
      <c r="M27" s="32">
        <f t="shared" si="16"/>
        <v>68</v>
      </c>
      <c r="N27" s="33">
        <f t="shared" si="16"/>
        <v>34</v>
      </c>
      <c r="O27" s="49"/>
      <c r="P27" s="46"/>
      <c r="Q27" s="32" t="str">
        <f t="shared" si="17"/>
        <v xml:space="preserve"> </v>
      </c>
      <c r="R27" s="33" t="str">
        <f t="shared" si="17"/>
        <v xml:space="preserve"> </v>
      </c>
      <c r="S27" s="82">
        <f t="shared" si="12"/>
        <v>2</v>
      </c>
      <c r="T27" s="32">
        <f t="shared" si="13"/>
        <v>1</v>
      </c>
      <c r="U27" s="32">
        <f t="shared" si="14"/>
        <v>68</v>
      </c>
      <c r="V27" s="33">
        <f t="shared" si="14"/>
        <v>34</v>
      </c>
      <c r="W27" s="9"/>
      <c r="X27" s="9"/>
    </row>
    <row r="28" spans="1:24" ht="15" customHeight="1" x14ac:dyDescent="0.25">
      <c r="A28" s="62">
        <v>10</v>
      </c>
      <c r="B28" s="55" t="s">
        <v>61</v>
      </c>
      <c r="C28" s="45"/>
      <c r="D28" s="46"/>
      <c r="E28" s="32" t="str">
        <f t="shared" si="11"/>
        <v xml:space="preserve"> </v>
      </c>
      <c r="F28" s="33" t="str">
        <f t="shared" si="11"/>
        <v xml:space="preserve"> </v>
      </c>
      <c r="G28" s="46"/>
      <c r="H28" s="46"/>
      <c r="I28" s="32" t="str">
        <f t="shared" si="15"/>
        <v xml:space="preserve"> </v>
      </c>
      <c r="J28" s="33" t="str">
        <f t="shared" si="15"/>
        <v xml:space="preserve"> </v>
      </c>
      <c r="K28" s="45">
        <v>1</v>
      </c>
      <c r="L28" s="46">
        <v>1</v>
      </c>
      <c r="M28" s="32">
        <f t="shared" si="16"/>
        <v>34</v>
      </c>
      <c r="N28" s="33">
        <f t="shared" si="16"/>
        <v>34</v>
      </c>
      <c r="O28" s="49">
        <v>1</v>
      </c>
      <c r="P28" s="46">
        <v>1</v>
      </c>
      <c r="Q28" s="32">
        <f t="shared" si="17"/>
        <v>32</v>
      </c>
      <c r="R28" s="33">
        <v>32</v>
      </c>
      <c r="S28" s="82">
        <f>IF(C28+G28+K28+O28&gt;0,C28+G28+K28+O28, " ")</f>
        <v>2</v>
      </c>
      <c r="T28" s="32">
        <f t="shared" si="13"/>
        <v>2</v>
      </c>
      <c r="U28" s="32">
        <f t="shared" si="14"/>
        <v>66</v>
      </c>
      <c r="V28" s="33">
        <f t="shared" si="14"/>
        <v>66</v>
      </c>
      <c r="W28" s="9"/>
      <c r="X28" s="9"/>
    </row>
    <row r="29" spans="1:24" ht="15" customHeight="1" x14ac:dyDescent="0.25">
      <c r="A29" s="63">
        <v>11</v>
      </c>
      <c r="B29" s="210" t="s">
        <v>62</v>
      </c>
      <c r="C29" s="45"/>
      <c r="D29" s="46"/>
      <c r="E29" s="32" t="str">
        <f t="shared" si="11"/>
        <v xml:space="preserve"> </v>
      </c>
      <c r="F29" s="33" t="str">
        <f t="shared" si="11"/>
        <v xml:space="preserve"> </v>
      </c>
      <c r="G29" s="46"/>
      <c r="H29" s="46"/>
      <c r="I29" s="32" t="str">
        <f t="shared" si="15"/>
        <v xml:space="preserve"> </v>
      </c>
      <c r="J29" s="33" t="str">
        <f t="shared" si="15"/>
        <v xml:space="preserve"> </v>
      </c>
      <c r="K29" s="45">
        <v>2</v>
      </c>
      <c r="L29" s="46"/>
      <c r="M29" s="32">
        <f t="shared" si="16"/>
        <v>68</v>
      </c>
      <c r="N29" s="33" t="str">
        <f t="shared" si="16"/>
        <v xml:space="preserve"> </v>
      </c>
      <c r="O29" s="49">
        <v>2</v>
      </c>
      <c r="P29" s="46"/>
      <c r="Q29" s="32">
        <f t="shared" si="17"/>
        <v>64</v>
      </c>
      <c r="R29" s="33" t="str">
        <f t="shared" si="17"/>
        <v xml:space="preserve"> </v>
      </c>
      <c r="S29" s="82">
        <f t="shared" si="12"/>
        <v>4</v>
      </c>
      <c r="T29" s="32" t="str">
        <f t="shared" si="13"/>
        <v xml:space="preserve"> </v>
      </c>
      <c r="U29" s="32">
        <f t="shared" si="14"/>
        <v>132</v>
      </c>
      <c r="V29" s="33" t="str">
        <f t="shared" si="14"/>
        <v xml:space="preserve"> </v>
      </c>
      <c r="W29" s="9"/>
      <c r="X29" s="9"/>
    </row>
    <row r="30" spans="1:24" ht="15" customHeight="1" x14ac:dyDescent="0.25">
      <c r="A30" s="63">
        <v>12</v>
      </c>
      <c r="B30" s="210" t="s">
        <v>63</v>
      </c>
      <c r="C30" s="45"/>
      <c r="D30" s="46"/>
      <c r="E30" s="32" t="str">
        <f t="shared" si="11"/>
        <v xml:space="preserve"> </v>
      </c>
      <c r="F30" s="33" t="str">
        <f t="shared" si="11"/>
        <v xml:space="preserve"> </v>
      </c>
      <c r="G30" s="46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>
        <v>1</v>
      </c>
      <c r="L30" s="46">
        <v>1</v>
      </c>
      <c r="M30" s="32">
        <f t="shared" si="16"/>
        <v>34</v>
      </c>
      <c r="N30" s="33">
        <f t="shared" si="16"/>
        <v>34</v>
      </c>
      <c r="O30" s="49"/>
      <c r="P30" s="46">
        <v>2</v>
      </c>
      <c r="Q30" s="32" t="str">
        <f t="shared" si="17"/>
        <v xml:space="preserve"> </v>
      </c>
      <c r="R30" s="33">
        <f t="shared" si="17"/>
        <v>64</v>
      </c>
      <c r="S30" s="82">
        <f t="shared" si="12"/>
        <v>1</v>
      </c>
      <c r="T30" s="32">
        <f t="shared" si="13"/>
        <v>3</v>
      </c>
      <c r="U30" s="32">
        <f t="shared" si="14"/>
        <v>34</v>
      </c>
      <c r="V30" s="33">
        <f t="shared" si="14"/>
        <v>98</v>
      </c>
      <c r="W30" s="9"/>
      <c r="X30" s="9"/>
    </row>
    <row r="31" spans="1:24" ht="15" customHeight="1" x14ac:dyDescent="0.25">
      <c r="A31" s="62">
        <v>13</v>
      </c>
      <c r="B31" s="218" t="s">
        <v>48</v>
      </c>
      <c r="C31" s="49">
        <v>2</v>
      </c>
      <c r="D31" s="46"/>
      <c r="E31" s="1">
        <v>68</v>
      </c>
      <c r="F31" s="33"/>
      <c r="G31" s="46"/>
      <c r="H31" s="46"/>
      <c r="I31" s="32"/>
      <c r="J31" s="33"/>
      <c r="K31" s="45"/>
      <c r="L31" s="46"/>
      <c r="M31" s="32"/>
      <c r="N31" s="33"/>
      <c r="O31" s="46"/>
      <c r="P31" s="46"/>
      <c r="Q31" s="32" t="str">
        <f t="shared" si="17"/>
        <v xml:space="preserve"> </v>
      </c>
      <c r="R31" s="33"/>
      <c r="S31" s="82">
        <f t="shared" si="12"/>
        <v>2</v>
      </c>
      <c r="T31" s="32" t="str">
        <f t="shared" si="13"/>
        <v xml:space="preserve"> </v>
      </c>
      <c r="U31" s="32">
        <f t="shared" si="14"/>
        <v>68</v>
      </c>
      <c r="V31" s="33" t="str">
        <f t="shared" si="14"/>
        <v xml:space="preserve"> </v>
      </c>
      <c r="W31" s="9"/>
      <c r="X31" s="9"/>
    </row>
    <row r="32" spans="1:24" ht="15" customHeight="1" x14ac:dyDescent="0.25">
      <c r="A32" s="63">
        <v>14</v>
      </c>
      <c r="B32" s="55" t="s">
        <v>132</v>
      </c>
      <c r="C32" s="45"/>
      <c r="D32" s="46"/>
      <c r="E32" s="32" t="str">
        <f t="shared" si="11"/>
        <v xml:space="preserve"> </v>
      </c>
      <c r="F32" s="33" t="str">
        <f t="shared" si="11"/>
        <v xml:space="preserve"> </v>
      </c>
      <c r="G32" s="46"/>
      <c r="H32" s="46"/>
      <c r="I32" s="32" t="str">
        <f t="shared" si="15"/>
        <v xml:space="preserve"> </v>
      </c>
      <c r="J32" s="33" t="str">
        <f t="shared" si="15"/>
        <v xml:space="preserve"> </v>
      </c>
      <c r="K32" s="45"/>
      <c r="L32" s="46"/>
      <c r="M32" s="32" t="str">
        <f t="shared" si="16"/>
        <v xml:space="preserve"> </v>
      </c>
      <c r="N32" s="33" t="str">
        <f t="shared" si="16"/>
        <v xml:space="preserve"> </v>
      </c>
      <c r="O32" s="46">
        <v>2</v>
      </c>
      <c r="P32" s="46"/>
      <c r="Q32" s="32">
        <f t="shared" si="17"/>
        <v>64</v>
      </c>
      <c r="R32" s="33" t="str">
        <f t="shared" si="17"/>
        <v xml:space="preserve"> </v>
      </c>
      <c r="S32" s="82">
        <f t="shared" si="12"/>
        <v>2</v>
      </c>
      <c r="T32" s="32" t="str">
        <f t="shared" si="13"/>
        <v xml:space="preserve"> </v>
      </c>
      <c r="U32" s="32">
        <f t="shared" si="14"/>
        <v>64</v>
      </c>
      <c r="V32" s="33" t="str">
        <f t="shared" si="14"/>
        <v xml:space="preserve"> </v>
      </c>
      <c r="W32" s="9"/>
      <c r="X32" s="9"/>
    </row>
    <row r="33" spans="1:24" ht="15" customHeight="1" x14ac:dyDescent="0.25">
      <c r="A33" s="63">
        <v>15</v>
      </c>
      <c r="B33" s="210" t="s">
        <v>45</v>
      </c>
      <c r="C33" s="45"/>
      <c r="D33" s="46"/>
      <c r="E33" s="32" t="str">
        <f t="shared" si="11"/>
        <v xml:space="preserve"> </v>
      </c>
      <c r="F33" s="33" t="str">
        <f t="shared" si="11"/>
        <v xml:space="preserve"> </v>
      </c>
      <c r="G33" s="46"/>
      <c r="H33" s="46"/>
      <c r="I33" s="32" t="str">
        <f t="shared" si="15"/>
        <v xml:space="preserve"> </v>
      </c>
      <c r="J33" s="33" t="str">
        <f t="shared" si="15"/>
        <v xml:space="preserve"> </v>
      </c>
      <c r="K33" s="45"/>
      <c r="L33" s="46"/>
      <c r="M33" s="32" t="str">
        <f t="shared" si="16"/>
        <v xml:space="preserve"> </v>
      </c>
      <c r="N33" s="33" t="str">
        <f t="shared" si="16"/>
        <v xml:space="preserve"> </v>
      </c>
      <c r="O33" s="46">
        <v>2</v>
      </c>
      <c r="P33" s="46"/>
      <c r="Q33" s="32">
        <f t="shared" si="17"/>
        <v>64</v>
      </c>
      <c r="R33" s="33" t="str">
        <f t="shared" si="17"/>
        <v xml:space="preserve"> </v>
      </c>
      <c r="S33" s="82">
        <f t="shared" si="12"/>
        <v>2</v>
      </c>
      <c r="T33" s="32" t="str">
        <f t="shared" si="13"/>
        <v xml:space="preserve"> </v>
      </c>
      <c r="U33" s="32">
        <f t="shared" si="14"/>
        <v>64</v>
      </c>
      <c r="V33" s="33" t="str">
        <f t="shared" si="14"/>
        <v xml:space="preserve"> </v>
      </c>
      <c r="W33" s="9"/>
      <c r="X33" s="9"/>
    </row>
    <row r="34" spans="1:24" ht="15" customHeight="1" x14ac:dyDescent="0.25">
      <c r="A34" s="62">
        <v>16</v>
      </c>
      <c r="B34" s="210" t="s">
        <v>26</v>
      </c>
      <c r="C34" s="45"/>
      <c r="D34" s="46">
        <v>2</v>
      </c>
      <c r="E34" s="32" t="str">
        <f t="shared" si="11"/>
        <v xml:space="preserve"> </v>
      </c>
      <c r="F34" s="33">
        <f t="shared" si="11"/>
        <v>68</v>
      </c>
      <c r="G34" s="49"/>
      <c r="H34" s="46">
        <v>2</v>
      </c>
      <c r="I34" s="32" t="str">
        <f t="shared" si="15"/>
        <v xml:space="preserve"> </v>
      </c>
      <c r="J34" s="33">
        <f t="shared" si="15"/>
        <v>68</v>
      </c>
      <c r="K34" s="45"/>
      <c r="L34" s="46">
        <v>4</v>
      </c>
      <c r="M34" s="32" t="str">
        <f t="shared" si="16"/>
        <v xml:space="preserve"> </v>
      </c>
      <c r="N34" s="33">
        <f t="shared" si="16"/>
        <v>136</v>
      </c>
      <c r="O34" s="49"/>
      <c r="P34" s="46">
        <v>4</v>
      </c>
      <c r="Q34" s="32" t="str">
        <f t="shared" si="17"/>
        <v xml:space="preserve"> </v>
      </c>
      <c r="R34" s="33">
        <f t="shared" si="17"/>
        <v>128</v>
      </c>
      <c r="S34" s="82" t="str">
        <f t="shared" si="12"/>
        <v xml:space="preserve"> </v>
      </c>
      <c r="T34" s="32">
        <f t="shared" si="13"/>
        <v>12</v>
      </c>
      <c r="U34" s="32" t="str">
        <f t="shared" si="14"/>
        <v xml:space="preserve"> </v>
      </c>
      <c r="V34" s="33">
        <f t="shared" si="14"/>
        <v>400</v>
      </c>
      <c r="W34" s="9"/>
      <c r="X34" s="9"/>
    </row>
    <row r="35" spans="1:24" ht="15" customHeight="1" x14ac:dyDescent="0.25">
      <c r="A35" s="62"/>
      <c r="B35" s="210" t="s">
        <v>58</v>
      </c>
      <c r="C35" s="45"/>
      <c r="D35" s="46"/>
      <c r="E35" s="32"/>
      <c r="F35" s="33"/>
      <c r="G35" s="45"/>
      <c r="H35" s="46"/>
      <c r="I35" s="32"/>
      <c r="J35" s="33"/>
      <c r="K35" s="45"/>
      <c r="L35" s="46"/>
      <c r="M35" s="32"/>
      <c r="N35" s="33"/>
      <c r="O35" s="45"/>
      <c r="P35" s="46"/>
      <c r="Q35" s="32"/>
      <c r="R35" s="33"/>
      <c r="S35" s="82" t="str">
        <f t="shared" si="12"/>
        <v xml:space="preserve"> </v>
      </c>
      <c r="T35" s="32" t="str">
        <f t="shared" si="13"/>
        <v xml:space="preserve"> </v>
      </c>
      <c r="U35" s="32" t="str">
        <f t="shared" si="14"/>
        <v xml:space="preserve"> </v>
      </c>
      <c r="V35" s="33" t="str">
        <f t="shared" si="14"/>
        <v xml:space="preserve"> </v>
      </c>
      <c r="W35" s="9"/>
      <c r="X35" s="9"/>
    </row>
    <row r="36" spans="1:24" ht="15" customHeight="1" thickBot="1" x14ac:dyDescent="0.3">
      <c r="A36" s="62"/>
      <c r="B36" s="210" t="s">
        <v>108</v>
      </c>
      <c r="C36" s="72"/>
      <c r="D36" s="73"/>
      <c r="E36" s="74"/>
      <c r="F36" s="75"/>
      <c r="G36" s="72"/>
      <c r="H36" s="73"/>
      <c r="I36" s="74"/>
      <c r="J36" s="75"/>
      <c r="K36" s="72"/>
      <c r="L36" s="73"/>
      <c r="M36" s="74"/>
      <c r="N36" s="75"/>
      <c r="O36" s="72"/>
      <c r="P36" s="73"/>
      <c r="Q36" s="74"/>
      <c r="R36" s="75"/>
      <c r="S36" s="97" t="str">
        <f t="shared" si="12"/>
        <v xml:space="preserve"> </v>
      </c>
      <c r="T36" s="74" t="str">
        <f t="shared" si="13"/>
        <v xml:space="preserve"> </v>
      </c>
      <c r="U36" s="74" t="str">
        <f t="shared" si="14"/>
        <v xml:space="preserve"> </v>
      </c>
      <c r="V36" s="75" t="str">
        <f t="shared" si="14"/>
        <v xml:space="preserve"> </v>
      </c>
      <c r="W36" s="9"/>
      <c r="X36" s="9"/>
    </row>
    <row r="37" spans="1:24" ht="15" customHeight="1" thickBot="1" x14ac:dyDescent="0.3">
      <c r="A37" s="235" t="s">
        <v>18</v>
      </c>
      <c r="B37" s="236"/>
      <c r="C37" s="67">
        <f>SUM(C7:C15)</f>
        <v>16</v>
      </c>
      <c r="D37" s="16">
        <f t="shared" ref="D37:V37" si="18">SUM(D7:D17)</f>
        <v>2</v>
      </c>
      <c r="E37" s="68">
        <f>SUM(E7:E15)</f>
        <v>544</v>
      </c>
      <c r="F37" s="17">
        <f t="shared" si="18"/>
        <v>68</v>
      </c>
      <c r="G37" s="67">
        <f>SUM(G7:G15)</f>
        <v>14</v>
      </c>
      <c r="H37" s="16">
        <f t="shared" si="18"/>
        <v>0</v>
      </c>
      <c r="I37" s="68">
        <f>SUM(I7:I15)</f>
        <v>476</v>
      </c>
      <c r="J37" s="17">
        <f t="shared" si="18"/>
        <v>0</v>
      </c>
      <c r="K37" s="67">
        <f>SUM(K7:K15)</f>
        <v>13</v>
      </c>
      <c r="L37" s="16">
        <f t="shared" si="18"/>
        <v>0</v>
      </c>
      <c r="M37" s="68">
        <f>SUM(M7:M15)</f>
        <v>442</v>
      </c>
      <c r="N37" s="17">
        <f t="shared" si="18"/>
        <v>0</v>
      </c>
      <c r="O37" s="67">
        <f>SUM(O7:O15)</f>
        <v>11</v>
      </c>
      <c r="P37" s="16">
        <f t="shared" si="18"/>
        <v>0</v>
      </c>
      <c r="Q37" s="68">
        <f>SUM(Q7:Q15)</f>
        <v>352</v>
      </c>
      <c r="R37" s="17">
        <f t="shared" si="18"/>
        <v>0</v>
      </c>
      <c r="S37" s="104">
        <f>SUM(S7:S15)</f>
        <v>54</v>
      </c>
      <c r="T37" s="91">
        <f t="shared" si="18"/>
        <v>2</v>
      </c>
      <c r="U37" s="105">
        <f>SUM(U7:U15)</f>
        <v>1814</v>
      </c>
      <c r="V37" s="92">
        <f t="shared" si="18"/>
        <v>68</v>
      </c>
      <c r="W37" s="9"/>
      <c r="X37" s="9"/>
    </row>
    <row r="38" spans="1:24" ht="15" customHeight="1" thickBot="1" x14ac:dyDescent="0.3">
      <c r="A38" s="261" t="s">
        <v>19</v>
      </c>
      <c r="B38" s="262"/>
      <c r="C38" s="18">
        <f t="shared" ref="C38:V38" si="19">SUM(C19:C34)</f>
        <v>6</v>
      </c>
      <c r="D38" s="19">
        <f t="shared" si="19"/>
        <v>6</v>
      </c>
      <c r="E38" s="19">
        <f t="shared" si="19"/>
        <v>204</v>
      </c>
      <c r="F38" s="20">
        <f t="shared" si="19"/>
        <v>204</v>
      </c>
      <c r="G38" s="18">
        <f t="shared" si="19"/>
        <v>8</v>
      </c>
      <c r="H38" s="19">
        <f t="shared" si="19"/>
        <v>8</v>
      </c>
      <c r="I38" s="19">
        <f t="shared" si="19"/>
        <v>272</v>
      </c>
      <c r="J38" s="20">
        <f t="shared" si="19"/>
        <v>272</v>
      </c>
      <c r="K38" s="18">
        <f t="shared" si="19"/>
        <v>6</v>
      </c>
      <c r="L38" s="19">
        <f t="shared" si="19"/>
        <v>11</v>
      </c>
      <c r="M38" s="19">
        <f t="shared" si="19"/>
        <v>204</v>
      </c>
      <c r="N38" s="20">
        <f t="shared" si="19"/>
        <v>374</v>
      </c>
      <c r="O38" s="18">
        <f t="shared" si="19"/>
        <v>9</v>
      </c>
      <c r="P38" s="19">
        <f t="shared" si="19"/>
        <v>10</v>
      </c>
      <c r="Q38" s="19">
        <f t="shared" si="19"/>
        <v>288</v>
      </c>
      <c r="R38" s="20">
        <f t="shared" si="19"/>
        <v>320</v>
      </c>
      <c r="S38" s="18">
        <f t="shared" si="19"/>
        <v>29</v>
      </c>
      <c r="T38" s="19">
        <f t="shared" si="19"/>
        <v>35</v>
      </c>
      <c r="U38" s="19">
        <f t="shared" si="19"/>
        <v>968</v>
      </c>
      <c r="V38" s="20">
        <f t="shared" si="19"/>
        <v>1170</v>
      </c>
      <c r="W38" s="21"/>
      <c r="X38" s="21"/>
    </row>
    <row r="39" spans="1:24" ht="15" customHeight="1" thickTop="1" thickBot="1" x14ac:dyDescent="0.3">
      <c r="A39" s="263" t="s">
        <v>20</v>
      </c>
      <c r="B39" s="264"/>
      <c r="C39" s="123">
        <f>C37+C38</f>
        <v>22</v>
      </c>
      <c r="D39" s="122">
        <f t="shared" ref="D39:V39" si="20">D37+D38</f>
        <v>8</v>
      </c>
      <c r="E39" s="122">
        <f t="shared" si="20"/>
        <v>748</v>
      </c>
      <c r="F39" s="24">
        <f t="shared" si="20"/>
        <v>272</v>
      </c>
      <c r="G39" s="123">
        <f t="shared" si="20"/>
        <v>22</v>
      </c>
      <c r="H39" s="122">
        <f t="shared" si="20"/>
        <v>8</v>
      </c>
      <c r="I39" s="122">
        <f t="shared" si="20"/>
        <v>748</v>
      </c>
      <c r="J39" s="24">
        <f t="shared" si="20"/>
        <v>272</v>
      </c>
      <c r="K39" s="123">
        <f t="shared" si="20"/>
        <v>19</v>
      </c>
      <c r="L39" s="122">
        <f t="shared" si="20"/>
        <v>11</v>
      </c>
      <c r="M39" s="122">
        <f t="shared" si="20"/>
        <v>646</v>
      </c>
      <c r="N39" s="24">
        <f t="shared" si="20"/>
        <v>374</v>
      </c>
      <c r="O39" s="123">
        <f t="shared" si="20"/>
        <v>20</v>
      </c>
      <c r="P39" s="122">
        <f t="shared" si="20"/>
        <v>10</v>
      </c>
      <c r="Q39" s="122">
        <f t="shared" si="20"/>
        <v>640</v>
      </c>
      <c r="R39" s="24">
        <f t="shared" si="20"/>
        <v>320</v>
      </c>
      <c r="S39" s="123">
        <f t="shared" si="20"/>
        <v>83</v>
      </c>
      <c r="T39" s="122">
        <f t="shared" si="20"/>
        <v>37</v>
      </c>
      <c r="U39" s="122">
        <f t="shared" si="20"/>
        <v>2782</v>
      </c>
      <c r="V39" s="24">
        <f t="shared" si="20"/>
        <v>1238</v>
      </c>
      <c r="W39" s="25"/>
      <c r="X39" s="25"/>
    </row>
    <row r="40" spans="1:24" ht="15" customHeight="1" thickTop="1" thickBot="1" x14ac:dyDescent="0.3">
      <c r="A40" s="265"/>
      <c r="B40" s="266"/>
      <c r="C40" s="267">
        <f>C39+D39</f>
        <v>30</v>
      </c>
      <c r="D40" s="268"/>
      <c r="E40" s="269">
        <f>E39+F39</f>
        <v>1020</v>
      </c>
      <c r="F40" s="270"/>
      <c r="G40" s="267">
        <f>G39+H39</f>
        <v>30</v>
      </c>
      <c r="H40" s="268"/>
      <c r="I40" s="269">
        <f>I39+J39</f>
        <v>1020</v>
      </c>
      <c r="J40" s="270"/>
      <c r="K40" s="267">
        <f>K39+L39</f>
        <v>30</v>
      </c>
      <c r="L40" s="268"/>
      <c r="M40" s="269">
        <f>M39+N39</f>
        <v>1020</v>
      </c>
      <c r="N40" s="270"/>
      <c r="O40" s="267">
        <f>O39+P39</f>
        <v>30</v>
      </c>
      <c r="P40" s="268"/>
      <c r="Q40" s="269">
        <f>Q39+R39</f>
        <v>960</v>
      </c>
      <c r="R40" s="270"/>
      <c r="S40" s="267">
        <f>S39+T39</f>
        <v>120</v>
      </c>
      <c r="T40" s="268"/>
      <c r="U40" s="269">
        <f>U39+V39</f>
        <v>4020</v>
      </c>
      <c r="V40" s="270"/>
      <c r="W40" s="25"/>
      <c r="X40" s="25"/>
    </row>
    <row r="41" spans="1:24" ht="15" customHeight="1" thickTop="1" x14ac:dyDescent="0.25">
      <c r="A41" s="26"/>
      <c r="B41" s="58"/>
      <c r="C41" s="27"/>
      <c r="D41" s="27"/>
      <c r="E41" s="27"/>
      <c r="F41" s="27"/>
      <c r="G41" s="27"/>
      <c r="H41" s="27"/>
      <c r="I41" s="27"/>
      <c r="J41" s="59"/>
      <c r="K41" s="27"/>
      <c r="L41" s="27"/>
      <c r="M41" s="27"/>
      <c r="N41" s="27"/>
      <c r="O41" s="27"/>
      <c r="P41" s="27"/>
      <c r="Q41" s="27"/>
      <c r="R41" s="27"/>
      <c r="S41" s="27"/>
      <c r="T41" s="9"/>
      <c r="U41" s="27"/>
      <c r="V41" s="9"/>
      <c r="W41" s="9"/>
      <c r="X41" s="9"/>
    </row>
    <row r="42" spans="1:24" ht="27.15" customHeight="1" x14ac:dyDescent="0.25">
      <c r="B42" s="271" t="s">
        <v>82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</row>
    <row r="43" spans="1:24" ht="15" customHeight="1" x14ac:dyDescent="0.25">
      <c r="B43" s="58" t="s">
        <v>112</v>
      </c>
    </row>
    <row r="44" spans="1:24" ht="15" customHeight="1" x14ac:dyDescent="0.25">
      <c r="B44" s="58" t="s">
        <v>113</v>
      </c>
    </row>
    <row r="45" spans="1:24" ht="15" customHeight="1" x14ac:dyDescent="0.25">
      <c r="B45" s="59" t="s">
        <v>116</v>
      </c>
    </row>
    <row r="46" spans="1:24" ht="15" customHeight="1" x14ac:dyDescent="0.25">
      <c r="B46" s="1" t="s">
        <v>86</v>
      </c>
    </row>
    <row r="47" spans="1:24" ht="15" customHeight="1" x14ac:dyDescent="0.25">
      <c r="S47" s="2"/>
      <c r="T47" s="1"/>
      <c r="U47" s="2"/>
    </row>
    <row r="48" spans="1:24" ht="15" customHeight="1" x14ac:dyDescent="0.25"/>
    <row r="49" ht="15" customHeight="1" x14ac:dyDescent="0.25"/>
  </sheetData>
  <mergeCells count="34"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I40:J40"/>
    <mergeCell ref="S40:T40"/>
    <mergeCell ref="S5:T5"/>
    <mergeCell ref="B42:V42"/>
    <mergeCell ref="G40:H40"/>
    <mergeCell ref="O4:R4"/>
    <mergeCell ref="S4:V4"/>
    <mergeCell ref="K5:L5"/>
    <mergeCell ref="M5:N5"/>
    <mergeCell ref="O5:P5"/>
    <mergeCell ref="U5:V5"/>
    <mergeCell ref="A6:B6"/>
    <mergeCell ref="A18:B18"/>
    <mergeCell ref="A37:B37"/>
    <mergeCell ref="A38:B38"/>
    <mergeCell ref="Q5:R5"/>
    <mergeCell ref="A39:B40"/>
    <mergeCell ref="C40:D40"/>
    <mergeCell ref="E40:F40"/>
    <mergeCell ref="U40:V40"/>
    <mergeCell ref="K40:L40"/>
    <mergeCell ref="M40:N40"/>
    <mergeCell ref="O40:P40"/>
    <mergeCell ref="Q40:R40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8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16" sqref="B16"/>
    </sheetView>
  </sheetViews>
  <sheetFormatPr defaultColWidth="9.109375" defaultRowHeight="13.2" x14ac:dyDescent="0.25"/>
  <cols>
    <col min="1" max="1" width="3.6640625" style="1" customWidth="1"/>
    <col min="2" max="2" width="38" style="1" customWidth="1"/>
    <col min="3" max="3" width="4.6640625" style="1" customWidth="1"/>
    <col min="4" max="4" width="4.109375" style="1" customWidth="1"/>
    <col min="5" max="19" width="4.6640625" style="1" customWidth="1"/>
    <col min="20" max="20" width="4.6640625" style="2" customWidth="1"/>
    <col min="21" max="21" width="4.6640625" style="1" customWidth="1"/>
    <col min="22" max="22" width="4.6640625" style="2" customWidth="1"/>
    <col min="23" max="24" width="6.109375" style="2" customWidth="1"/>
    <col min="25" max="25" width="26.88671875" style="1" customWidth="1"/>
    <col min="26" max="16384" width="9.109375" style="1"/>
  </cols>
  <sheetData>
    <row r="1" spans="1:24" ht="19.5" customHeight="1" x14ac:dyDescent="0.25">
      <c r="A1" s="280" t="s">
        <v>23</v>
      </c>
      <c r="B1" s="281"/>
      <c r="C1" s="281"/>
      <c r="D1" s="281"/>
      <c r="E1" s="281"/>
      <c r="F1" s="281"/>
      <c r="G1" s="281"/>
    </row>
    <row r="2" spans="1:24" ht="18.75" customHeight="1" x14ac:dyDescent="0.25">
      <c r="A2" s="282" t="s">
        <v>43</v>
      </c>
      <c r="B2" s="283"/>
      <c r="C2" s="283"/>
      <c r="D2" s="283"/>
      <c r="E2" s="283"/>
      <c r="F2" s="283"/>
      <c r="G2" s="283"/>
    </row>
    <row r="3" spans="1:24" ht="9" customHeight="1" thickBot="1" x14ac:dyDescent="0.3">
      <c r="A3" s="60"/>
      <c r="B3" s="61"/>
    </row>
    <row r="4" spans="1:24" ht="1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4"/>
      <c r="X4" s="4"/>
    </row>
    <row r="5" spans="1:24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4"/>
      <c r="X5" s="4"/>
    </row>
    <row r="6" spans="1:24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" t="s">
        <v>9</v>
      </c>
      <c r="T6" s="6" t="s">
        <v>10</v>
      </c>
      <c r="U6" s="6" t="s">
        <v>9</v>
      </c>
      <c r="V6" s="7" t="s">
        <v>10</v>
      </c>
      <c r="W6" s="4"/>
      <c r="X6" s="4"/>
    </row>
    <row r="7" spans="1:24" ht="15" customHeight="1" x14ac:dyDescent="0.25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34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30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5">
      <c r="A8" s="63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31">
        <f t="shared" ref="S8:S16" si="0">IF(C8+G8+K8+O8&gt;0,C8+G8+K8+O8, " ")</f>
        <v>8</v>
      </c>
      <c r="T8" s="32" t="str">
        <f t="shared" ref="T8:T16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9"/>
      <c r="X8" s="9"/>
    </row>
    <row r="9" spans="1:24" ht="15" customHeight="1" x14ac:dyDescent="0.25">
      <c r="A9" s="63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6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6" si="6">IF(O9&gt;0,O9*32, " ")</f>
        <v>64</v>
      </c>
      <c r="R9" s="33" t="str">
        <f t="shared" si="6"/>
        <v xml:space="preserve"> </v>
      </c>
      <c r="S9" s="31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9"/>
      <c r="X9" s="9"/>
    </row>
    <row r="10" spans="1:24" ht="15" customHeight="1" x14ac:dyDescent="0.25">
      <c r="A10" s="63">
        <v>4</v>
      </c>
      <c r="B10" s="53" t="s">
        <v>27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31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9"/>
      <c r="X10" s="9"/>
    </row>
    <row r="11" spans="1:24" ht="15" customHeight="1" x14ac:dyDescent="0.25">
      <c r="A11" s="63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31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9"/>
      <c r="X11" s="9"/>
    </row>
    <row r="12" spans="1:24" ht="15" customHeight="1" x14ac:dyDescent="0.25">
      <c r="A12" s="63">
        <v>6</v>
      </c>
      <c r="B12" s="52" t="s">
        <v>14</v>
      </c>
      <c r="C12" s="39">
        <v>3</v>
      </c>
      <c r="D12" s="40"/>
      <c r="E12" s="32">
        <f t="shared" si="3"/>
        <v>102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31">
        <f t="shared" si="0"/>
        <v>3</v>
      </c>
      <c r="T12" s="32" t="str">
        <f t="shared" si="1"/>
        <v xml:space="preserve"> </v>
      </c>
      <c r="U12" s="32">
        <f t="shared" si="2"/>
        <v>102</v>
      </c>
      <c r="V12" s="33" t="str">
        <f t="shared" si="2"/>
        <v xml:space="preserve"> </v>
      </c>
      <c r="W12" s="9"/>
      <c r="X12" s="9"/>
    </row>
    <row r="13" spans="1:24" ht="15" customHeight="1" x14ac:dyDescent="0.25">
      <c r="A13" s="63">
        <v>7</v>
      </c>
      <c r="B13" s="52" t="s">
        <v>13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31">
        <f t="shared" si="0"/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9"/>
      <c r="X13" s="9"/>
    </row>
    <row r="14" spans="1:24" ht="15" customHeight="1" x14ac:dyDescent="0.25">
      <c r="A14" s="63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4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si="0"/>
        <v>4</v>
      </c>
      <c r="T14" s="32"/>
      <c r="U14" s="32">
        <f t="shared" si="2"/>
        <v>136</v>
      </c>
      <c r="V14" s="33"/>
      <c r="W14" s="9"/>
      <c r="X14" s="9"/>
    </row>
    <row r="15" spans="1:24" ht="15" customHeight="1" x14ac:dyDescent="0.25">
      <c r="A15" s="63">
        <v>9</v>
      </c>
      <c r="B15" s="77" t="s">
        <v>49</v>
      </c>
      <c r="C15" s="39">
        <v>2</v>
      </c>
      <c r="D15" s="40"/>
      <c r="E15" s="32">
        <f t="shared" si="3"/>
        <v>68</v>
      </c>
      <c r="F15" s="33"/>
      <c r="G15" s="40"/>
      <c r="H15" s="40"/>
      <c r="I15" s="32"/>
      <c r="J15" s="33"/>
      <c r="K15" s="39"/>
      <c r="L15" s="40"/>
      <c r="M15" s="32"/>
      <c r="N15" s="33"/>
      <c r="O15" s="43"/>
      <c r="P15" s="40"/>
      <c r="Q15" s="32"/>
      <c r="R15" s="33"/>
      <c r="S15" s="31">
        <f t="shared" si="0"/>
        <v>2</v>
      </c>
      <c r="T15" s="32"/>
      <c r="U15" s="32">
        <f t="shared" si="2"/>
        <v>68</v>
      </c>
      <c r="V15" s="33"/>
      <c r="W15" s="9"/>
      <c r="X15" s="9"/>
    </row>
    <row r="16" spans="1:24" ht="15" customHeight="1" thickBot="1" x14ac:dyDescent="0.3">
      <c r="A16" s="63">
        <v>10</v>
      </c>
      <c r="B16" s="38" t="s">
        <v>44</v>
      </c>
      <c r="C16" s="39">
        <v>2</v>
      </c>
      <c r="D16" s="40"/>
      <c r="E16" s="32">
        <f t="shared" si="3"/>
        <v>68</v>
      </c>
      <c r="F16" s="33" t="str">
        <f t="shared" si="3"/>
        <v xml:space="preserve"> </v>
      </c>
      <c r="G16" s="40"/>
      <c r="H16" s="40"/>
      <c r="I16" s="32" t="str">
        <f t="shared" si="4"/>
        <v xml:space="preserve"> </v>
      </c>
      <c r="J16" s="33" t="str">
        <f t="shared" si="4"/>
        <v xml:space="preserve"> </v>
      </c>
      <c r="K16" s="39"/>
      <c r="L16" s="40"/>
      <c r="M16" s="32" t="str">
        <f t="shared" si="5"/>
        <v xml:space="preserve"> </v>
      </c>
      <c r="N16" s="33" t="str">
        <f t="shared" si="5"/>
        <v xml:space="preserve"> </v>
      </c>
      <c r="O16" s="43"/>
      <c r="P16" s="40"/>
      <c r="Q16" s="32" t="str">
        <f t="shared" si="6"/>
        <v xml:space="preserve"> </v>
      </c>
      <c r="R16" s="33" t="str">
        <f t="shared" si="6"/>
        <v xml:space="preserve"> </v>
      </c>
      <c r="S16" s="31">
        <f t="shared" si="0"/>
        <v>2</v>
      </c>
      <c r="T16" s="32" t="str">
        <f t="shared" si="1"/>
        <v xml:space="preserve"> </v>
      </c>
      <c r="U16" s="32">
        <f t="shared" si="2"/>
        <v>68</v>
      </c>
      <c r="V16" s="33" t="str">
        <f t="shared" si="2"/>
        <v xml:space="preserve"> </v>
      </c>
      <c r="W16" s="9"/>
      <c r="X16" s="9"/>
    </row>
    <row r="17" spans="1:24" ht="15" customHeight="1" thickBot="1" x14ac:dyDescent="0.3">
      <c r="A17" s="276" t="s">
        <v>17</v>
      </c>
      <c r="B17" s="277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4" t="s">
        <v>10</v>
      </c>
      <c r="S17" s="10" t="s">
        <v>9</v>
      </c>
      <c r="T17" s="11" t="s">
        <v>10</v>
      </c>
      <c r="U17" s="11" t="s">
        <v>9</v>
      </c>
      <c r="V17" s="12" t="s">
        <v>10</v>
      </c>
      <c r="W17" s="9"/>
      <c r="X17" s="9"/>
    </row>
    <row r="18" spans="1:24" ht="15" customHeight="1" x14ac:dyDescent="0.25">
      <c r="A18" s="62"/>
      <c r="B18" s="54"/>
      <c r="C18" s="45"/>
      <c r="D18" s="46"/>
      <c r="E18" s="29"/>
      <c r="F18" s="30"/>
      <c r="G18" s="49"/>
      <c r="H18" s="46"/>
      <c r="I18" s="29"/>
      <c r="J18" s="30"/>
      <c r="K18" s="45"/>
      <c r="L18" s="46"/>
      <c r="M18" s="29" t="str">
        <f>IF(K18&gt;0,K18*34, " ")</f>
        <v xml:space="preserve"> </v>
      </c>
      <c r="N18" s="30" t="str">
        <f>IF(L18&gt;0,L18*34, " ")</f>
        <v xml:space="preserve"> </v>
      </c>
      <c r="O18" s="49"/>
      <c r="P18" s="46"/>
      <c r="Q18" s="29" t="str">
        <f>IF(O18&gt;0, O18*32, " ")</f>
        <v xml:space="preserve"> </v>
      </c>
      <c r="R18" s="30" t="str">
        <f>IF(P18&gt;0,P18*32, " ")</f>
        <v xml:space="preserve"> </v>
      </c>
      <c r="S18" s="34" t="str">
        <f>IF(C18+G18+K18+O18&gt;0,C18+G18+K18+O18, " ")</f>
        <v xml:space="preserve"> </v>
      </c>
      <c r="T18" s="29" t="str">
        <f>IF(D18+H18+L18+P18&gt;0, D18+H18+L18+P18, " ")</f>
        <v xml:space="preserve"> </v>
      </c>
      <c r="U18" s="29" t="str">
        <f>IF(S18&lt;&gt;" ", (IF(E18&lt;&gt;" ", E18, 0)+IF(I18&lt;&gt;" ", I18, 0)+IF(M18&lt;&gt;" ", M18, 0)+IF(Q18&lt;&gt;" ", Q18, 0)), " ")</f>
        <v xml:space="preserve"> </v>
      </c>
      <c r="V18" s="30" t="str">
        <f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5">
      <c r="A19" s="63"/>
      <c r="B19" s="54" t="s">
        <v>46</v>
      </c>
      <c r="C19" s="45"/>
      <c r="D19" s="46"/>
      <c r="E19" s="32"/>
      <c r="F19" s="33"/>
      <c r="G19" s="49"/>
      <c r="H19" s="46"/>
      <c r="I19" s="32"/>
      <c r="J19" s="33"/>
      <c r="K19" s="45"/>
      <c r="L19" s="46"/>
      <c r="M19" s="32" t="str">
        <f>IF(K19&gt;0,K19*34, " ")</f>
        <v xml:space="preserve"> </v>
      </c>
      <c r="N19" s="33" t="str">
        <f>IF(L19&gt;0,L19*34, " ")</f>
        <v xml:space="preserve"> </v>
      </c>
      <c r="O19" s="49"/>
      <c r="P19" s="46"/>
      <c r="Q19" s="32" t="str">
        <f>IF(O19&gt;0,O19*34, " ")</f>
        <v xml:space="preserve"> </v>
      </c>
      <c r="R19" s="33" t="str">
        <f>IF(P19&gt;0,P19*34, " ")</f>
        <v xml:space="preserve"> </v>
      </c>
      <c r="S19" s="31" t="str">
        <f>IF(C19+G19+K19+O19&gt;0,C19+G19+K19+O19, " ")</f>
        <v xml:space="preserve"> </v>
      </c>
      <c r="T19" s="32" t="str">
        <f>IF(D19+H19+L19+P19&gt;0, D19+H19+L19+P19, " ")</f>
        <v xml:space="preserve"> </v>
      </c>
      <c r="U19" s="32" t="str">
        <f t="shared" ref="U19:V22" si="7">IF(S19&lt;&gt;" ", (IF(E19&lt;&gt;" ", E19, 0)+IF(I19&lt;&gt;" ", I19, 0)+IF(M19&lt;&gt;" ", M19, 0)+IF(Q19&lt;&gt;" ", Q19, 0)), " ")</f>
        <v xml:space="preserve"> </v>
      </c>
      <c r="V19" s="33" t="str">
        <f t="shared" si="7"/>
        <v xml:space="preserve"> </v>
      </c>
      <c r="W19" s="9"/>
      <c r="X19" s="9"/>
    </row>
    <row r="20" spans="1:24" ht="15" customHeight="1" x14ac:dyDescent="0.25">
      <c r="A20" s="63"/>
      <c r="B20" s="55"/>
      <c r="C20" s="45"/>
      <c r="D20" s="46"/>
      <c r="E20" s="32"/>
      <c r="F20" s="33"/>
      <c r="G20" s="49"/>
      <c r="H20" s="46"/>
      <c r="I20" s="32"/>
      <c r="J20" s="33"/>
      <c r="K20" s="45"/>
      <c r="L20" s="46"/>
      <c r="M20" s="32" t="str">
        <f t="shared" ref="M20:N22" si="8">IF(K20&gt;0,K20*34, " ")</f>
        <v xml:space="preserve"> </v>
      </c>
      <c r="N20" s="33" t="str">
        <f t="shared" si="8"/>
        <v xml:space="preserve"> </v>
      </c>
      <c r="O20" s="49"/>
      <c r="P20" s="46"/>
      <c r="Q20" s="32" t="str">
        <f t="shared" ref="Q20:R22" si="9">IF(O20&gt;0,O20*32, " ")</f>
        <v xml:space="preserve"> </v>
      </c>
      <c r="R20" s="33" t="str">
        <f t="shared" si="9"/>
        <v xml:space="preserve"> </v>
      </c>
      <c r="S20" s="31" t="str">
        <f>IF(C20+G20+K20+O20&gt;0,C20+G20+K20+O20, " ")</f>
        <v xml:space="preserve"> </v>
      </c>
      <c r="T20" s="32" t="str">
        <f>IF(D20+H20+L20+P20&gt;0, D20+H20+L20+P20, " ")</f>
        <v xml:space="preserve"> </v>
      </c>
      <c r="U20" s="32" t="str">
        <f t="shared" si="7"/>
        <v xml:space="preserve"> </v>
      </c>
      <c r="V20" s="33" t="str">
        <f t="shared" si="7"/>
        <v xml:space="preserve"> </v>
      </c>
      <c r="W20" s="9"/>
      <c r="X20" s="9"/>
    </row>
    <row r="21" spans="1:24" ht="15" customHeight="1" x14ac:dyDescent="0.25">
      <c r="A21" s="63"/>
      <c r="B21" s="55"/>
      <c r="C21" s="45"/>
      <c r="D21" s="46"/>
      <c r="E21" s="32"/>
      <c r="F21" s="33"/>
      <c r="G21" s="49"/>
      <c r="H21" s="46"/>
      <c r="I21" s="32"/>
      <c r="J21" s="33"/>
      <c r="K21" s="45"/>
      <c r="L21" s="46"/>
      <c r="M21" s="32" t="str">
        <f t="shared" si="8"/>
        <v xml:space="preserve"> </v>
      </c>
      <c r="N21" s="33" t="str">
        <f t="shared" si="8"/>
        <v xml:space="preserve"> </v>
      </c>
      <c r="O21" s="49"/>
      <c r="P21" s="46"/>
      <c r="Q21" s="32" t="str">
        <f t="shared" si="9"/>
        <v xml:space="preserve"> </v>
      </c>
      <c r="R21" s="33" t="str">
        <f t="shared" si="9"/>
        <v xml:space="preserve"> </v>
      </c>
      <c r="S21" s="31" t="str">
        <f>IF(C21+G21+K21+O21&gt;0,C21+G21+K21+O21, " ")</f>
        <v xml:space="preserve"> </v>
      </c>
      <c r="T21" s="32" t="str">
        <f>IF(D21+H21+L21+P21&gt;0, D21+H21+L21+P21, " ")</f>
        <v xml:space="preserve"> </v>
      </c>
      <c r="U21" s="32" t="str">
        <f t="shared" si="7"/>
        <v xml:space="preserve"> </v>
      </c>
      <c r="V21" s="33" t="str">
        <f t="shared" si="7"/>
        <v xml:space="preserve"> </v>
      </c>
      <c r="W21" s="9"/>
      <c r="X21" s="9"/>
    </row>
    <row r="22" spans="1:24" ht="15" customHeight="1" x14ac:dyDescent="0.25">
      <c r="A22" s="63"/>
      <c r="B22" s="54"/>
      <c r="C22" s="45"/>
      <c r="D22" s="46"/>
      <c r="E22" s="32"/>
      <c r="F22" s="33"/>
      <c r="G22" s="49"/>
      <c r="H22" s="46"/>
      <c r="I22" s="32"/>
      <c r="J22" s="33"/>
      <c r="K22" s="45"/>
      <c r="L22" s="46"/>
      <c r="M22" s="32" t="str">
        <f t="shared" si="8"/>
        <v xml:space="preserve"> </v>
      </c>
      <c r="N22" s="33" t="str">
        <f t="shared" si="8"/>
        <v xml:space="preserve"> </v>
      </c>
      <c r="O22" s="49"/>
      <c r="P22" s="46"/>
      <c r="Q22" s="32" t="str">
        <f t="shared" si="9"/>
        <v xml:space="preserve"> </v>
      </c>
      <c r="R22" s="33" t="str">
        <f t="shared" si="9"/>
        <v xml:space="preserve"> </v>
      </c>
      <c r="S22" s="31" t="str">
        <f>IF(C22+G22+K22+O22&gt;0,C22+G22+K22+O22, " ")</f>
        <v xml:space="preserve"> </v>
      </c>
      <c r="T22" s="32" t="str">
        <f>IF(D22+H22+L22+P22&gt;0, D22+H22+L22+P22, " ")</f>
        <v xml:space="preserve"> </v>
      </c>
      <c r="U22" s="32" t="str">
        <f t="shared" si="7"/>
        <v xml:space="preserve"> </v>
      </c>
      <c r="V22" s="33" t="str">
        <f t="shared" si="7"/>
        <v xml:space="preserve"> </v>
      </c>
      <c r="W22" s="9"/>
      <c r="X22" s="9"/>
    </row>
    <row r="23" spans="1:24" ht="15" customHeight="1" x14ac:dyDescent="0.25">
      <c r="A23" s="63"/>
      <c r="B23" s="54" t="s">
        <v>47</v>
      </c>
      <c r="C23" s="45"/>
      <c r="D23" s="46"/>
      <c r="E23" s="32"/>
      <c r="F23" s="33"/>
      <c r="G23" s="49"/>
      <c r="H23" s="46"/>
      <c r="I23" s="32"/>
      <c r="J23" s="33"/>
      <c r="K23" s="45"/>
      <c r="L23" s="46"/>
      <c r="M23" s="32" t="str">
        <f t="shared" ref="M23:N30" si="10">IF(K23&gt;0,K23*34, " ")</f>
        <v xml:space="preserve"> </v>
      </c>
      <c r="N23" s="33" t="str">
        <f t="shared" si="10"/>
        <v xml:space="preserve"> </v>
      </c>
      <c r="O23" s="49"/>
      <c r="P23" s="46"/>
      <c r="Q23" s="32" t="str">
        <f t="shared" ref="Q23:R30" si="11">IF(O23&gt;0,O23*32, " ")</f>
        <v xml:space="preserve"> </v>
      </c>
      <c r="R23" s="33" t="str">
        <f t="shared" si="11"/>
        <v xml:space="preserve"> </v>
      </c>
      <c r="S23" s="31" t="str">
        <f t="shared" ref="S23:S30" si="12">IF(C23+G23+K23+O23&gt;0,C23+G23+K23+O23, " ")</f>
        <v xml:space="preserve"> </v>
      </c>
      <c r="T23" s="32" t="str">
        <f t="shared" ref="T23:T30" si="13">IF(D23+H23+L23+P23&gt;0, D23+H23+L23+P23, " ")</f>
        <v xml:space="preserve"> </v>
      </c>
      <c r="U23" s="32" t="str">
        <f t="shared" ref="U23:V30" si="14">IF(S23&lt;&gt;" ", (IF(E23&lt;&gt;" ", E23, 0)+IF(I23&lt;&gt;" ", I23, 0)+IF(M23&lt;&gt;" ", M23, 0)+IF(Q23&lt;&gt;" ", Q23, 0)), " ")</f>
        <v xml:space="preserve"> </v>
      </c>
      <c r="V23" s="33" t="str">
        <f t="shared" si="14"/>
        <v xml:space="preserve"> </v>
      </c>
      <c r="W23" s="9"/>
      <c r="X23" s="9"/>
    </row>
    <row r="24" spans="1:24" ht="15" customHeight="1" x14ac:dyDescent="0.25">
      <c r="A24" s="63"/>
      <c r="B24" s="55"/>
      <c r="C24" s="45"/>
      <c r="D24" s="46"/>
      <c r="E24" s="32" t="str">
        <f t="shared" ref="E24:F30" si="15">IF(C24&gt;0,C24*34, " ")</f>
        <v xml:space="preserve"> </v>
      </c>
      <c r="F24" s="33" t="str">
        <f t="shared" si="15"/>
        <v xml:space="preserve"> </v>
      </c>
      <c r="G24" s="49"/>
      <c r="H24" s="46"/>
      <c r="I24" s="32" t="str">
        <f t="shared" ref="I24:J30" si="16">IF(G24&gt;0,G24*34, " ")</f>
        <v xml:space="preserve"> </v>
      </c>
      <c r="J24" s="33" t="str">
        <f t="shared" si="16"/>
        <v xml:space="preserve"> </v>
      </c>
      <c r="K24" s="45"/>
      <c r="L24" s="46"/>
      <c r="M24" s="32" t="str">
        <f t="shared" si="10"/>
        <v xml:space="preserve"> </v>
      </c>
      <c r="N24" s="33" t="str">
        <f t="shared" si="10"/>
        <v xml:space="preserve"> </v>
      </c>
      <c r="O24" s="49"/>
      <c r="P24" s="46"/>
      <c r="Q24" s="32" t="str">
        <f t="shared" si="11"/>
        <v xml:space="preserve"> </v>
      </c>
      <c r="R24" s="33" t="str">
        <f t="shared" si="11"/>
        <v xml:space="preserve"> </v>
      </c>
      <c r="S24" s="31" t="str">
        <f t="shared" si="12"/>
        <v xml:space="preserve"> </v>
      </c>
      <c r="T24" s="32" t="str">
        <f t="shared" si="13"/>
        <v xml:space="preserve"> </v>
      </c>
      <c r="U24" s="32" t="str">
        <f t="shared" si="14"/>
        <v xml:space="preserve"> </v>
      </c>
      <c r="V24" s="33" t="str">
        <f t="shared" si="14"/>
        <v xml:space="preserve"> </v>
      </c>
      <c r="W24" s="9"/>
      <c r="X24" s="9"/>
    </row>
    <row r="25" spans="1:24" ht="15" customHeight="1" x14ac:dyDescent="0.25">
      <c r="A25" s="63"/>
      <c r="B25" s="55"/>
      <c r="C25" s="45"/>
      <c r="D25" s="46"/>
      <c r="E25" s="32" t="str">
        <f t="shared" si="15"/>
        <v xml:space="preserve"> </v>
      </c>
      <c r="F25" s="33" t="str">
        <f t="shared" si="15"/>
        <v xml:space="preserve"> </v>
      </c>
      <c r="G25" s="49"/>
      <c r="H25" s="46"/>
      <c r="I25" s="32" t="str">
        <f t="shared" si="16"/>
        <v xml:space="preserve"> </v>
      </c>
      <c r="J25" s="33" t="str">
        <f t="shared" si="16"/>
        <v xml:space="preserve"> </v>
      </c>
      <c r="K25" s="45"/>
      <c r="L25" s="46"/>
      <c r="M25" s="32" t="str">
        <f t="shared" si="10"/>
        <v xml:space="preserve"> </v>
      </c>
      <c r="N25" s="33" t="str">
        <f t="shared" si="10"/>
        <v xml:space="preserve"> </v>
      </c>
      <c r="O25" s="49"/>
      <c r="P25" s="46"/>
      <c r="Q25" s="32" t="str">
        <f t="shared" si="11"/>
        <v xml:space="preserve"> </v>
      </c>
      <c r="R25" s="33" t="str">
        <f t="shared" si="11"/>
        <v xml:space="preserve"> </v>
      </c>
      <c r="S25" s="31" t="str">
        <f t="shared" si="12"/>
        <v xml:space="preserve"> </v>
      </c>
      <c r="T25" s="32" t="str">
        <f t="shared" si="13"/>
        <v xml:space="preserve"> </v>
      </c>
      <c r="U25" s="32" t="str">
        <f t="shared" si="14"/>
        <v xml:space="preserve"> </v>
      </c>
      <c r="V25" s="33" t="str">
        <f t="shared" si="14"/>
        <v xml:space="preserve"> </v>
      </c>
      <c r="W25" s="9"/>
      <c r="X25" s="9"/>
    </row>
    <row r="26" spans="1:24" ht="15" customHeight="1" x14ac:dyDescent="0.25">
      <c r="A26" s="63"/>
      <c r="B26" s="54"/>
      <c r="C26" s="45"/>
      <c r="D26" s="46"/>
      <c r="E26" s="32" t="str">
        <f t="shared" si="15"/>
        <v xml:space="preserve"> </v>
      </c>
      <c r="F26" s="33" t="str">
        <f t="shared" si="15"/>
        <v xml:space="preserve"> </v>
      </c>
      <c r="G26" s="46"/>
      <c r="H26" s="46"/>
      <c r="I26" s="32" t="str">
        <f t="shared" si="16"/>
        <v xml:space="preserve"> </v>
      </c>
      <c r="J26" s="33" t="str">
        <f t="shared" si="16"/>
        <v xml:space="preserve"> </v>
      </c>
      <c r="K26" s="45"/>
      <c r="L26" s="46"/>
      <c r="M26" s="32" t="str">
        <f t="shared" si="10"/>
        <v xml:space="preserve"> </v>
      </c>
      <c r="N26" s="33" t="str">
        <f t="shared" si="10"/>
        <v xml:space="preserve"> </v>
      </c>
      <c r="O26" s="49"/>
      <c r="P26" s="46"/>
      <c r="Q26" s="32" t="str">
        <f t="shared" si="11"/>
        <v xml:space="preserve"> </v>
      </c>
      <c r="R26" s="33" t="str">
        <f t="shared" si="11"/>
        <v xml:space="preserve"> </v>
      </c>
      <c r="S26" s="31" t="str">
        <f t="shared" si="12"/>
        <v xml:space="preserve"> </v>
      </c>
      <c r="T26" s="32" t="str">
        <f t="shared" si="13"/>
        <v xml:space="preserve"> </v>
      </c>
      <c r="U26" s="32" t="str">
        <f t="shared" si="14"/>
        <v xml:space="preserve"> </v>
      </c>
      <c r="V26" s="33" t="str">
        <f t="shared" si="14"/>
        <v xml:space="preserve"> </v>
      </c>
      <c r="W26" s="9"/>
      <c r="X26" s="9"/>
    </row>
    <row r="27" spans="1:24" ht="15" customHeight="1" x14ac:dyDescent="0.25">
      <c r="A27" s="63"/>
      <c r="B27" s="38"/>
      <c r="C27" s="45"/>
      <c r="D27" s="46"/>
      <c r="E27" s="32" t="str">
        <f t="shared" si="15"/>
        <v xml:space="preserve"> </v>
      </c>
      <c r="F27" s="33" t="str">
        <f t="shared" si="15"/>
        <v xml:space="preserve"> </v>
      </c>
      <c r="G27" s="46"/>
      <c r="H27" s="46"/>
      <c r="I27" s="32" t="str">
        <f t="shared" si="16"/>
        <v xml:space="preserve"> </v>
      </c>
      <c r="J27" s="33" t="str">
        <f t="shared" si="16"/>
        <v xml:space="preserve"> </v>
      </c>
      <c r="K27" s="45"/>
      <c r="L27" s="46"/>
      <c r="M27" s="32" t="str">
        <f t="shared" si="10"/>
        <v xml:space="preserve"> </v>
      </c>
      <c r="N27" s="33" t="str">
        <f t="shared" si="10"/>
        <v xml:space="preserve"> </v>
      </c>
      <c r="O27" s="49"/>
      <c r="P27" s="46"/>
      <c r="Q27" s="32" t="str">
        <f t="shared" si="11"/>
        <v xml:space="preserve"> </v>
      </c>
      <c r="R27" s="33" t="str">
        <f t="shared" si="11"/>
        <v xml:space="preserve"> </v>
      </c>
      <c r="S27" s="31" t="str">
        <f t="shared" si="12"/>
        <v xml:space="preserve"> </v>
      </c>
      <c r="T27" s="32" t="str">
        <f t="shared" si="13"/>
        <v xml:space="preserve"> </v>
      </c>
      <c r="U27" s="32" t="str">
        <f t="shared" si="14"/>
        <v xml:space="preserve"> </v>
      </c>
      <c r="V27" s="33" t="str">
        <f t="shared" si="14"/>
        <v xml:space="preserve"> </v>
      </c>
      <c r="W27" s="9"/>
      <c r="X27" s="9"/>
    </row>
    <row r="28" spans="1:24" ht="15" customHeight="1" x14ac:dyDescent="0.25">
      <c r="A28" s="63"/>
      <c r="B28" s="38"/>
      <c r="C28" s="45"/>
      <c r="D28" s="46"/>
      <c r="E28" s="32" t="str">
        <f t="shared" si="15"/>
        <v xml:space="preserve"> </v>
      </c>
      <c r="F28" s="33" t="str">
        <f t="shared" si="15"/>
        <v xml:space="preserve"> </v>
      </c>
      <c r="G28" s="46"/>
      <c r="H28" s="46"/>
      <c r="I28" s="32" t="str">
        <f t="shared" si="16"/>
        <v xml:space="preserve"> </v>
      </c>
      <c r="J28" s="33" t="str">
        <f t="shared" si="16"/>
        <v xml:space="preserve"> </v>
      </c>
      <c r="K28" s="45"/>
      <c r="L28" s="46"/>
      <c r="M28" s="32" t="str">
        <f t="shared" si="10"/>
        <v xml:space="preserve"> </v>
      </c>
      <c r="N28" s="33" t="str">
        <f t="shared" si="10"/>
        <v xml:space="preserve"> </v>
      </c>
      <c r="O28" s="49"/>
      <c r="P28" s="46"/>
      <c r="Q28" s="32" t="str">
        <f t="shared" si="11"/>
        <v xml:space="preserve"> </v>
      </c>
      <c r="R28" s="33" t="str">
        <f t="shared" si="11"/>
        <v xml:space="preserve"> </v>
      </c>
      <c r="S28" s="31" t="str">
        <f t="shared" si="12"/>
        <v xml:space="preserve"> </v>
      </c>
      <c r="T28" s="32" t="str">
        <f t="shared" si="13"/>
        <v xml:space="preserve"> </v>
      </c>
      <c r="U28" s="32" t="str">
        <f t="shared" si="14"/>
        <v xml:space="preserve"> </v>
      </c>
      <c r="V28" s="33" t="str">
        <f t="shared" si="14"/>
        <v xml:space="preserve"> </v>
      </c>
      <c r="W28" s="9"/>
      <c r="X28" s="9"/>
    </row>
    <row r="29" spans="1:24" ht="15" customHeight="1" x14ac:dyDescent="0.25">
      <c r="A29" s="63"/>
      <c r="B29" s="54"/>
      <c r="C29" s="45"/>
      <c r="D29" s="46"/>
      <c r="E29" s="32" t="str">
        <f t="shared" si="15"/>
        <v xml:space="preserve"> </v>
      </c>
      <c r="F29" s="33" t="str">
        <f t="shared" si="15"/>
        <v xml:space="preserve"> </v>
      </c>
      <c r="G29" s="46"/>
      <c r="H29" s="46"/>
      <c r="I29" s="32" t="str">
        <f t="shared" si="16"/>
        <v xml:space="preserve"> </v>
      </c>
      <c r="J29" s="33" t="str">
        <f t="shared" si="16"/>
        <v xml:space="preserve"> </v>
      </c>
      <c r="K29" s="45"/>
      <c r="L29" s="46"/>
      <c r="M29" s="32" t="str">
        <f t="shared" si="10"/>
        <v xml:space="preserve"> </v>
      </c>
      <c r="N29" s="33" t="str">
        <f t="shared" si="10"/>
        <v xml:space="preserve"> </v>
      </c>
      <c r="O29" s="46"/>
      <c r="P29" s="46"/>
      <c r="Q29" s="32" t="str">
        <f t="shared" si="11"/>
        <v xml:space="preserve"> </v>
      </c>
      <c r="R29" s="33" t="str">
        <f t="shared" si="11"/>
        <v xml:space="preserve"> </v>
      </c>
      <c r="S29" s="31" t="str">
        <f t="shared" si="12"/>
        <v xml:space="preserve"> </v>
      </c>
      <c r="T29" s="32" t="str">
        <f t="shared" si="13"/>
        <v xml:space="preserve"> </v>
      </c>
      <c r="U29" s="32" t="str">
        <f t="shared" si="14"/>
        <v xml:space="preserve"> </v>
      </c>
      <c r="V29" s="33" t="str">
        <f t="shared" si="14"/>
        <v xml:space="preserve"> </v>
      </c>
      <c r="W29" s="9"/>
      <c r="X29" s="9"/>
    </row>
    <row r="30" spans="1:24" ht="15" customHeight="1" x14ac:dyDescent="0.25">
      <c r="A30" s="63"/>
      <c r="B30" s="38"/>
      <c r="C30" s="45"/>
      <c r="D30" s="46"/>
      <c r="E30" s="32" t="str">
        <f t="shared" si="15"/>
        <v xml:space="preserve"> </v>
      </c>
      <c r="F30" s="33" t="str">
        <f t="shared" si="15"/>
        <v xml:space="preserve"> </v>
      </c>
      <c r="G30" s="49"/>
      <c r="H30" s="46"/>
      <c r="I30" s="32" t="str">
        <f t="shared" si="16"/>
        <v xml:space="preserve"> </v>
      </c>
      <c r="J30" s="33" t="str">
        <f t="shared" si="16"/>
        <v xml:space="preserve"> </v>
      </c>
      <c r="K30" s="45"/>
      <c r="L30" s="46"/>
      <c r="M30" s="32" t="str">
        <f t="shared" si="10"/>
        <v xml:space="preserve"> </v>
      </c>
      <c r="N30" s="33" t="str">
        <f t="shared" si="10"/>
        <v xml:space="preserve"> </v>
      </c>
      <c r="O30" s="49"/>
      <c r="P30" s="46"/>
      <c r="Q30" s="32" t="str">
        <f t="shared" si="11"/>
        <v xml:space="preserve"> </v>
      </c>
      <c r="R30" s="33" t="str">
        <f t="shared" si="11"/>
        <v xml:space="preserve"> </v>
      </c>
      <c r="S30" s="31" t="str">
        <f t="shared" si="12"/>
        <v xml:space="preserve"> </v>
      </c>
      <c r="T30" s="32" t="str">
        <f t="shared" si="13"/>
        <v xml:space="preserve"> </v>
      </c>
      <c r="U30" s="32" t="str">
        <f t="shared" si="14"/>
        <v xml:space="preserve"> </v>
      </c>
      <c r="V30" s="33" t="str">
        <f t="shared" si="14"/>
        <v xml:space="preserve"> </v>
      </c>
      <c r="W30" s="9"/>
      <c r="X30" s="9"/>
    </row>
    <row r="31" spans="1:24" ht="15" customHeight="1" x14ac:dyDescent="0.25">
      <c r="A31" s="63"/>
      <c r="B31" s="38" t="s">
        <v>40</v>
      </c>
      <c r="C31" s="45"/>
      <c r="D31" s="46"/>
      <c r="E31" s="32"/>
      <c r="F31" s="33"/>
      <c r="G31" s="45"/>
      <c r="H31" s="46"/>
      <c r="I31" s="32"/>
      <c r="J31" s="33"/>
      <c r="K31" s="45"/>
      <c r="L31" s="46"/>
      <c r="M31" s="32"/>
      <c r="N31" s="33"/>
      <c r="O31" s="45"/>
      <c r="P31" s="46"/>
      <c r="Q31" s="32"/>
      <c r="R31" s="33"/>
      <c r="S31" s="45"/>
      <c r="T31" s="46"/>
      <c r="U31" s="32"/>
      <c r="V31" s="33"/>
      <c r="W31" s="9"/>
      <c r="X31" s="9"/>
    </row>
    <row r="32" spans="1:24" ht="15" customHeight="1" thickBot="1" x14ac:dyDescent="0.3">
      <c r="A32" s="64"/>
      <c r="B32" s="38" t="s">
        <v>41</v>
      </c>
      <c r="C32" s="72"/>
      <c r="D32" s="73"/>
      <c r="E32" s="74"/>
      <c r="F32" s="75"/>
      <c r="G32" s="72"/>
      <c r="H32" s="73"/>
      <c r="I32" s="74"/>
      <c r="J32" s="75"/>
      <c r="K32" s="72"/>
      <c r="L32" s="73"/>
      <c r="M32" s="74"/>
      <c r="N32" s="75"/>
      <c r="O32" s="72"/>
      <c r="P32" s="73"/>
      <c r="Q32" s="74"/>
      <c r="R32" s="75"/>
      <c r="S32" s="72"/>
      <c r="T32" s="73"/>
      <c r="U32" s="74"/>
      <c r="V32" s="75"/>
      <c r="W32" s="9"/>
      <c r="X32" s="9"/>
    </row>
    <row r="33" spans="1:24" ht="15" customHeight="1" thickBot="1" x14ac:dyDescent="0.3">
      <c r="A33" s="235" t="s">
        <v>18</v>
      </c>
      <c r="B33" s="236"/>
      <c r="C33" s="15">
        <f t="shared" ref="C33:V33" si="17">SUM(C7:C16)</f>
        <v>20</v>
      </c>
      <c r="D33" s="16">
        <f t="shared" si="17"/>
        <v>2</v>
      </c>
      <c r="E33" s="16">
        <f t="shared" si="17"/>
        <v>680</v>
      </c>
      <c r="F33" s="17">
        <f t="shared" si="17"/>
        <v>68</v>
      </c>
      <c r="G33" s="15">
        <f t="shared" si="17"/>
        <v>13</v>
      </c>
      <c r="H33" s="16">
        <f t="shared" si="17"/>
        <v>0</v>
      </c>
      <c r="I33" s="16">
        <f t="shared" si="17"/>
        <v>442</v>
      </c>
      <c r="J33" s="17">
        <f t="shared" si="17"/>
        <v>0</v>
      </c>
      <c r="K33" s="15">
        <f t="shared" si="17"/>
        <v>12</v>
      </c>
      <c r="L33" s="16">
        <f t="shared" si="17"/>
        <v>0</v>
      </c>
      <c r="M33" s="16">
        <f t="shared" si="17"/>
        <v>408</v>
      </c>
      <c r="N33" s="17">
        <f t="shared" si="17"/>
        <v>0</v>
      </c>
      <c r="O33" s="15">
        <f t="shared" si="17"/>
        <v>10</v>
      </c>
      <c r="P33" s="16">
        <f t="shared" si="17"/>
        <v>0</v>
      </c>
      <c r="Q33" s="16">
        <f t="shared" si="17"/>
        <v>320</v>
      </c>
      <c r="R33" s="17">
        <f t="shared" si="17"/>
        <v>0</v>
      </c>
      <c r="S33" s="15">
        <f t="shared" si="17"/>
        <v>55</v>
      </c>
      <c r="T33" s="16">
        <f t="shared" si="17"/>
        <v>2</v>
      </c>
      <c r="U33" s="16">
        <f t="shared" si="17"/>
        <v>1850</v>
      </c>
      <c r="V33" s="17">
        <f t="shared" si="17"/>
        <v>68</v>
      </c>
      <c r="W33" s="9"/>
      <c r="X33" s="9"/>
    </row>
    <row r="34" spans="1:24" ht="15" customHeight="1" thickBot="1" x14ac:dyDescent="0.3">
      <c r="A34" s="261" t="s">
        <v>19</v>
      </c>
      <c r="B34" s="262"/>
      <c r="C34" s="18">
        <f t="shared" ref="C34:V34" si="18">SUM(C18:C30)</f>
        <v>0</v>
      </c>
      <c r="D34" s="19">
        <f t="shared" si="18"/>
        <v>0</v>
      </c>
      <c r="E34" s="19">
        <f t="shared" si="18"/>
        <v>0</v>
      </c>
      <c r="F34" s="20">
        <f t="shared" si="18"/>
        <v>0</v>
      </c>
      <c r="G34" s="18">
        <f t="shared" si="18"/>
        <v>0</v>
      </c>
      <c r="H34" s="19">
        <f t="shared" si="18"/>
        <v>0</v>
      </c>
      <c r="I34" s="19">
        <f t="shared" si="18"/>
        <v>0</v>
      </c>
      <c r="J34" s="20">
        <f t="shared" si="18"/>
        <v>0</v>
      </c>
      <c r="K34" s="18">
        <f t="shared" si="18"/>
        <v>0</v>
      </c>
      <c r="L34" s="19">
        <f t="shared" si="18"/>
        <v>0</v>
      </c>
      <c r="M34" s="19">
        <f t="shared" si="18"/>
        <v>0</v>
      </c>
      <c r="N34" s="20">
        <f t="shared" si="18"/>
        <v>0</v>
      </c>
      <c r="O34" s="18">
        <f t="shared" si="18"/>
        <v>0</v>
      </c>
      <c r="P34" s="19">
        <f t="shared" si="18"/>
        <v>0</v>
      </c>
      <c r="Q34" s="19">
        <f t="shared" si="18"/>
        <v>0</v>
      </c>
      <c r="R34" s="20">
        <f t="shared" si="18"/>
        <v>0</v>
      </c>
      <c r="S34" s="18">
        <f t="shared" si="18"/>
        <v>0</v>
      </c>
      <c r="T34" s="19">
        <f t="shared" si="18"/>
        <v>0</v>
      </c>
      <c r="U34" s="19">
        <f t="shared" si="18"/>
        <v>0</v>
      </c>
      <c r="V34" s="20">
        <f t="shared" si="18"/>
        <v>0</v>
      </c>
      <c r="W34" s="21"/>
      <c r="X34" s="21"/>
    </row>
    <row r="35" spans="1:24" ht="15" customHeight="1" thickTop="1" thickBot="1" x14ac:dyDescent="0.3">
      <c r="A35" s="263" t="s">
        <v>20</v>
      </c>
      <c r="B35" s="264"/>
      <c r="C35" s="22">
        <f>C33+C34</f>
        <v>20</v>
      </c>
      <c r="D35" s="23">
        <f t="shared" ref="D35:V35" si="19">D33+D34</f>
        <v>2</v>
      </c>
      <c r="E35" s="23">
        <f t="shared" si="19"/>
        <v>680</v>
      </c>
      <c r="F35" s="24">
        <f t="shared" si="19"/>
        <v>68</v>
      </c>
      <c r="G35" s="22">
        <f t="shared" si="19"/>
        <v>13</v>
      </c>
      <c r="H35" s="23">
        <f t="shared" si="19"/>
        <v>0</v>
      </c>
      <c r="I35" s="23">
        <f t="shared" si="19"/>
        <v>442</v>
      </c>
      <c r="J35" s="24">
        <f t="shared" si="19"/>
        <v>0</v>
      </c>
      <c r="K35" s="22">
        <f t="shared" si="19"/>
        <v>12</v>
      </c>
      <c r="L35" s="23">
        <f t="shared" si="19"/>
        <v>0</v>
      </c>
      <c r="M35" s="23">
        <f t="shared" si="19"/>
        <v>408</v>
      </c>
      <c r="N35" s="24">
        <f t="shared" si="19"/>
        <v>0</v>
      </c>
      <c r="O35" s="22">
        <f t="shared" si="19"/>
        <v>10</v>
      </c>
      <c r="P35" s="23">
        <f t="shared" si="19"/>
        <v>0</v>
      </c>
      <c r="Q35" s="23">
        <f t="shared" si="19"/>
        <v>320</v>
      </c>
      <c r="R35" s="24">
        <f t="shared" si="19"/>
        <v>0</v>
      </c>
      <c r="S35" s="22">
        <f t="shared" si="19"/>
        <v>55</v>
      </c>
      <c r="T35" s="23">
        <f t="shared" si="19"/>
        <v>2</v>
      </c>
      <c r="U35" s="23">
        <f t="shared" si="19"/>
        <v>1850</v>
      </c>
      <c r="V35" s="24">
        <f t="shared" si="19"/>
        <v>68</v>
      </c>
      <c r="W35" s="25"/>
      <c r="X35" s="25"/>
    </row>
    <row r="36" spans="1:24" ht="15" customHeight="1" thickTop="1" thickBot="1" x14ac:dyDescent="0.3">
      <c r="A36" s="286"/>
      <c r="B36" s="287"/>
      <c r="C36" s="267">
        <f>C35+D35</f>
        <v>22</v>
      </c>
      <c r="D36" s="284"/>
      <c r="E36" s="269">
        <f>E35+F35</f>
        <v>748</v>
      </c>
      <c r="F36" s="285"/>
      <c r="G36" s="267">
        <f>G35+H35</f>
        <v>13</v>
      </c>
      <c r="H36" s="284"/>
      <c r="I36" s="269">
        <f>I35+J35</f>
        <v>442</v>
      </c>
      <c r="J36" s="285"/>
      <c r="K36" s="267">
        <f>K35+L35</f>
        <v>12</v>
      </c>
      <c r="L36" s="284"/>
      <c r="M36" s="269">
        <f>M35+N35</f>
        <v>408</v>
      </c>
      <c r="N36" s="285"/>
      <c r="O36" s="267">
        <f>O35+P35</f>
        <v>10</v>
      </c>
      <c r="P36" s="284"/>
      <c r="Q36" s="269">
        <f>Q35+R35</f>
        <v>320</v>
      </c>
      <c r="R36" s="285"/>
      <c r="S36" s="267">
        <f>S35+T35</f>
        <v>57</v>
      </c>
      <c r="T36" s="284"/>
      <c r="U36" s="269">
        <f>U35+V35</f>
        <v>1918</v>
      </c>
      <c r="V36" s="285"/>
      <c r="W36" s="25"/>
      <c r="X36" s="25"/>
    </row>
    <row r="37" spans="1:24" ht="15" customHeight="1" thickTop="1" x14ac:dyDescent="0.25">
      <c r="A37" s="26"/>
      <c r="B37" s="58" t="s">
        <v>37</v>
      </c>
      <c r="C37" s="27"/>
      <c r="D37" s="27"/>
      <c r="E37" s="27"/>
      <c r="F37" s="27"/>
      <c r="G37" s="27"/>
      <c r="H37" s="27"/>
      <c r="I37" s="27"/>
      <c r="J37" s="59" t="s">
        <v>38</v>
      </c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15" customHeight="1" x14ac:dyDescent="0.25">
      <c r="B38" s="58" t="s">
        <v>39</v>
      </c>
      <c r="L38" s="28"/>
    </row>
    <row r="39" spans="1:24" ht="15" customHeight="1" x14ac:dyDescent="0.25"/>
    <row r="40" spans="1:24" ht="15" customHeight="1" x14ac:dyDescent="0.25"/>
    <row r="41" spans="1:24" ht="15" customHeight="1" x14ac:dyDescent="0.25"/>
    <row r="42" spans="1:24" ht="15" customHeight="1" x14ac:dyDescent="0.25"/>
    <row r="43" spans="1:24" ht="15" customHeight="1" x14ac:dyDescent="0.25"/>
    <row r="44" spans="1:24" ht="15" customHeight="1" x14ac:dyDescent="0.25"/>
    <row r="45" spans="1:24" ht="15" customHeight="1" x14ac:dyDescent="0.25"/>
  </sheetData>
  <mergeCells count="33">
    <mergeCell ref="S36:T36"/>
    <mergeCell ref="U36:V36"/>
    <mergeCell ref="K36:L36"/>
    <mergeCell ref="M36:N36"/>
    <mergeCell ref="O36:P36"/>
    <mergeCell ref="Q36:R36"/>
    <mergeCell ref="C36:D36"/>
    <mergeCell ref="E36:F36"/>
    <mergeCell ref="G36:H36"/>
    <mergeCell ref="I36:J36"/>
    <mergeCell ref="A17:B17"/>
    <mergeCell ref="A33:B33"/>
    <mergeCell ref="A34:B34"/>
    <mergeCell ref="A35:B36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A1:G1"/>
    <mergeCell ref="A2:G2"/>
    <mergeCell ref="A4:B5"/>
    <mergeCell ref="G4:J4"/>
    <mergeCell ref="Q5:R5"/>
    <mergeCell ref="I5:J5"/>
    <mergeCell ref="K5:L5"/>
    <mergeCell ref="M5:N5"/>
    <mergeCell ref="O5:P5"/>
    <mergeCell ref="C4:F4"/>
  </mergeCells>
  <phoneticPr fontId="0" type="noConversion"/>
  <pageMargins left="0.75" right="0.28000000000000003" top="0.34" bottom="0.34" header="0.2" footer="0.16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zoomScaleNormal="100" workbookViewId="0">
      <selection sqref="A1:G1"/>
    </sheetView>
  </sheetViews>
  <sheetFormatPr defaultRowHeight="13.2" x14ac:dyDescent="0.25"/>
  <cols>
    <col min="1" max="1" width="4.33203125" customWidth="1"/>
    <col min="2" max="2" width="41.44140625" customWidth="1"/>
    <col min="3" max="22" width="6" customWidth="1"/>
    <col min="257" max="257" width="4.33203125" customWidth="1"/>
    <col min="258" max="258" width="41.44140625" customWidth="1"/>
    <col min="259" max="278" width="4.44140625" customWidth="1"/>
    <col min="513" max="513" width="4.33203125" customWidth="1"/>
    <col min="514" max="514" width="41.44140625" customWidth="1"/>
    <col min="515" max="534" width="4.44140625" customWidth="1"/>
    <col min="769" max="769" width="4.33203125" customWidth="1"/>
    <col min="770" max="770" width="41.44140625" customWidth="1"/>
    <col min="771" max="790" width="4.44140625" customWidth="1"/>
    <col min="1025" max="1025" width="4.33203125" customWidth="1"/>
    <col min="1026" max="1026" width="41.44140625" customWidth="1"/>
    <col min="1027" max="1046" width="4.44140625" customWidth="1"/>
    <col min="1281" max="1281" width="4.33203125" customWidth="1"/>
    <col min="1282" max="1282" width="41.44140625" customWidth="1"/>
    <col min="1283" max="1302" width="4.44140625" customWidth="1"/>
    <col min="1537" max="1537" width="4.33203125" customWidth="1"/>
    <col min="1538" max="1538" width="41.44140625" customWidth="1"/>
    <col min="1539" max="1558" width="4.44140625" customWidth="1"/>
    <col min="1793" max="1793" width="4.33203125" customWidth="1"/>
    <col min="1794" max="1794" width="41.44140625" customWidth="1"/>
    <col min="1795" max="1814" width="4.44140625" customWidth="1"/>
    <col min="2049" max="2049" width="4.33203125" customWidth="1"/>
    <col min="2050" max="2050" width="41.44140625" customWidth="1"/>
    <col min="2051" max="2070" width="4.44140625" customWidth="1"/>
    <col min="2305" max="2305" width="4.33203125" customWidth="1"/>
    <col min="2306" max="2306" width="41.44140625" customWidth="1"/>
    <col min="2307" max="2326" width="4.44140625" customWidth="1"/>
    <col min="2561" max="2561" width="4.33203125" customWidth="1"/>
    <col min="2562" max="2562" width="41.44140625" customWidth="1"/>
    <col min="2563" max="2582" width="4.44140625" customWidth="1"/>
    <col min="2817" max="2817" width="4.33203125" customWidth="1"/>
    <col min="2818" max="2818" width="41.44140625" customWidth="1"/>
    <col min="2819" max="2838" width="4.44140625" customWidth="1"/>
    <col min="3073" max="3073" width="4.33203125" customWidth="1"/>
    <col min="3074" max="3074" width="41.44140625" customWidth="1"/>
    <col min="3075" max="3094" width="4.44140625" customWidth="1"/>
    <col min="3329" max="3329" width="4.33203125" customWidth="1"/>
    <col min="3330" max="3330" width="41.44140625" customWidth="1"/>
    <col min="3331" max="3350" width="4.44140625" customWidth="1"/>
    <col min="3585" max="3585" width="4.33203125" customWidth="1"/>
    <col min="3586" max="3586" width="41.44140625" customWidth="1"/>
    <col min="3587" max="3606" width="4.44140625" customWidth="1"/>
    <col min="3841" max="3841" width="4.33203125" customWidth="1"/>
    <col min="3842" max="3842" width="41.44140625" customWidth="1"/>
    <col min="3843" max="3862" width="4.44140625" customWidth="1"/>
    <col min="4097" max="4097" width="4.33203125" customWidth="1"/>
    <col min="4098" max="4098" width="41.44140625" customWidth="1"/>
    <col min="4099" max="4118" width="4.44140625" customWidth="1"/>
    <col min="4353" max="4353" width="4.33203125" customWidth="1"/>
    <col min="4354" max="4354" width="41.44140625" customWidth="1"/>
    <col min="4355" max="4374" width="4.44140625" customWidth="1"/>
    <col min="4609" max="4609" width="4.33203125" customWidth="1"/>
    <col min="4610" max="4610" width="41.44140625" customWidth="1"/>
    <col min="4611" max="4630" width="4.44140625" customWidth="1"/>
    <col min="4865" max="4865" width="4.33203125" customWidth="1"/>
    <col min="4866" max="4866" width="41.44140625" customWidth="1"/>
    <col min="4867" max="4886" width="4.44140625" customWidth="1"/>
    <col min="5121" max="5121" width="4.33203125" customWidth="1"/>
    <col min="5122" max="5122" width="41.44140625" customWidth="1"/>
    <col min="5123" max="5142" width="4.44140625" customWidth="1"/>
    <col min="5377" max="5377" width="4.33203125" customWidth="1"/>
    <col min="5378" max="5378" width="41.44140625" customWidth="1"/>
    <col min="5379" max="5398" width="4.44140625" customWidth="1"/>
    <col min="5633" max="5633" width="4.33203125" customWidth="1"/>
    <col min="5634" max="5634" width="41.44140625" customWidth="1"/>
    <col min="5635" max="5654" width="4.44140625" customWidth="1"/>
    <col min="5889" max="5889" width="4.33203125" customWidth="1"/>
    <col min="5890" max="5890" width="41.44140625" customWidth="1"/>
    <col min="5891" max="5910" width="4.44140625" customWidth="1"/>
    <col min="6145" max="6145" width="4.33203125" customWidth="1"/>
    <col min="6146" max="6146" width="41.44140625" customWidth="1"/>
    <col min="6147" max="6166" width="4.44140625" customWidth="1"/>
    <col min="6401" max="6401" width="4.33203125" customWidth="1"/>
    <col min="6402" max="6402" width="41.44140625" customWidth="1"/>
    <col min="6403" max="6422" width="4.44140625" customWidth="1"/>
    <col min="6657" max="6657" width="4.33203125" customWidth="1"/>
    <col min="6658" max="6658" width="41.44140625" customWidth="1"/>
    <col min="6659" max="6678" width="4.44140625" customWidth="1"/>
    <col min="6913" max="6913" width="4.33203125" customWidth="1"/>
    <col min="6914" max="6914" width="41.44140625" customWidth="1"/>
    <col min="6915" max="6934" width="4.44140625" customWidth="1"/>
    <col min="7169" max="7169" width="4.33203125" customWidth="1"/>
    <col min="7170" max="7170" width="41.44140625" customWidth="1"/>
    <col min="7171" max="7190" width="4.44140625" customWidth="1"/>
    <col min="7425" max="7425" width="4.33203125" customWidth="1"/>
    <col min="7426" max="7426" width="41.44140625" customWidth="1"/>
    <col min="7427" max="7446" width="4.44140625" customWidth="1"/>
    <col min="7681" max="7681" width="4.33203125" customWidth="1"/>
    <col min="7682" max="7682" width="41.44140625" customWidth="1"/>
    <col min="7683" max="7702" width="4.44140625" customWidth="1"/>
    <col min="7937" max="7937" width="4.33203125" customWidth="1"/>
    <col min="7938" max="7938" width="41.44140625" customWidth="1"/>
    <col min="7939" max="7958" width="4.44140625" customWidth="1"/>
    <col min="8193" max="8193" width="4.33203125" customWidth="1"/>
    <col min="8194" max="8194" width="41.44140625" customWidth="1"/>
    <col min="8195" max="8214" width="4.44140625" customWidth="1"/>
    <col min="8449" max="8449" width="4.33203125" customWidth="1"/>
    <col min="8450" max="8450" width="41.44140625" customWidth="1"/>
    <col min="8451" max="8470" width="4.44140625" customWidth="1"/>
    <col min="8705" max="8705" width="4.33203125" customWidth="1"/>
    <col min="8706" max="8706" width="41.44140625" customWidth="1"/>
    <col min="8707" max="8726" width="4.44140625" customWidth="1"/>
    <col min="8961" max="8961" width="4.33203125" customWidth="1"/>
    <col min="8962" max="8962" width="41.44140625" customWidth="1"/>
    <col min="8963" max="8982" width="4.44140625" customWidth="1"/>
    <col min="9217" max="9217" width="4.33203125" customWidth="1"/>
    <col min="9218" max="9218" width="41.44140625" customWidth="1"/>
    <col min="9219" max="9238" width="4.44140625" customWidth="1"/>
    <col min="9473" max="9473" width="4.33203125" customWidth="1"/>
    <col min="9474" max="9474" width="41.44140625" customWidth="1"/>
    <col min="9475" max="9494" width="4.44140625" customWidth="1"/>
    <col min="9729" max="9729" width="4.33203125" customWidth="1"/>
    <col min="9730" max="9730" width="41.44140625" customWidth="1"/>
    <col min="9731" max="9750" width="4.44140625" customWidth="1"/>
    <col min="9985" max="9985" width="4.33203125" customWidth="1"/>
    <col min="9986" max="9986" width="41.44140625" customWidth="1"/>
    <col min="9987" max="10006" width="4.44140625" customWidth="1"/>
    <col min="10241" max="10241" width="4.33203125" customWidth="1"/>
    <col min="10242" max="10242" width="41.44140625" customWidth="1"/>
    <col min="10243" max="10262" width="4.44140625" customWidth="1"/>
    <col min="10497" max="10497" width="4.33203125" customWidth="1"/>
    <col min="10498" max="10498" width="41.44140625" customWidth="1"/>
    <col min="10499" max="10518" width="4.44140625" customWidth="1"/>
    <col min="10753" max="10753" width="4.33203125" customWidth="1"/>
    <col min="10754" max="10754" width="41.44140625" customWidth="1"/>
    <col min="10755" max="10774" width="4.44140625" customWidth="1"/>
    <col min="11009" max="11009" width="4.33203125" customWidth="1"/>
    <col min="11010" max="11010" width="41.44140625" customWidth="1"/>
    <col min="11011" max="11030" width="4.44140625" customWidth="1"/>
    <col min="11265" max="11265" width="4.33203125" customWidth="1"/>
    <col min="11266" max="11266" width="41.44140625" customWidth="1"/>
    <col min="11267" max="11286" width="4.44140625" customWidth="1"/>
    <col min="11521" max="11521" width="4.33203125" customWidth="1"/>
    <col min="11522" max="11522" width="41.44140625" customWidth="1"/>
    <col min="11523" max="11542" width="4.44140625" customWidth="1"/>
    <col min="11777" max="11777" width="4.33203125" customWidth="1"/>
    <col min="11778" max="11778" width="41.44140625" customWidth="1"/>
    <col min="11779" max="11798" width="4.44140625" customWidth="1"/>
    <col min="12033" max="12033" width="4.33203125" customWidth="1"/>
    <col min="12034" max="12034" width="41.44140625" customWidth="1"/>
    <col min="12035" max="12054" width="4.44140625" customWidth="1"/>
    <col min="12289" max="12289" width="4.33203125" customWidth="1"/>
    <col min="12290" max="12290" width="41.44140625" customWidth="1"/>
    <col min="12291" max="12310" width="4.44140625" customWidth="1"/>
    <col min="12545" max="12545" width="4.33203125" customWidth="1"/>
    <col min="12546" max="12546" width="41.44140625" customWidth="1"/>
    <col min="12547" max="12566" width="4.44140625" customWidth="1"/>
    <col min="12801" max="12801" width="4.33203125" customWidth="1"/>
    <col min="12802" max="12802" width="41.44140625" customWidth="1"/>
    <col min="12803" max="12822" width="4.44140625" customWidth="1"/>
    <col min="13057" max="13057" width="4.33203125" customWidth="1"/>
    <col min="13058" max="13058" width="41.44140625" customWidth="1"/>
    <col min="13059" max="13078" width="4.44140625" customWidth="1"/>
    <col min="13313" max="13313" width="4.33203125" customWidth="1"/>
    <col min="13314" max="13314" width="41.44140625" customWidth="1"/>
    <col min="13315" max="13334" width="4.44140625" customWidth="1"/>
    <col min="13569" max="13569" width="4.33203125" customWidth="1"/>
    <col min="13570" max="13570" width="41.44140625" customWidth="1"/>
    <col min="13571" max="13590" width="4.44140625" customWidth="1"/>
    <col min="13825" max="13825" width="4.33203125" customWidth="1"/>
    <col min="13826" max="13826" width="41.44140625" customWidth="1"/>
    <col min="13827" max="13846" width="4.44140625" customWidth="1"/>
    <col min="14081" max="14081" width="4.33203125" customWidth="1"/>
    <col min="14082" max="14082" width="41.44140625" customWidth="1"/>
    <col min="14083" max="14102" width="4.44140625" customWidth="1"/>
    <col min="14337" max="14337" width="4.33203125" customWidth="1"/>
    <col min="14338" max="14338" width="41.44140625" customWidth="1"/>
    <col min="14339" max="14358" width="4.44140625" customWidth="1"/>
    <col min="14593" max="14593" width="4.33203125" customWidth="1"/>
    <col min="14594" max="14594" width="41.44140625" customWidth="1"/>
    <col min="14595" max="14614" width="4.44140625" customWidth="1"/>
    <col min="14849" max="14849" width="4.33203125" customWidth="1"/>
    <col min="14850" max="14850" width="41.44140625" customWidth="1"/>
    <col min="14851" max="14870" width="4.44140625" customWidth="1"/>
    <col min="15105" max="15105" width="4.33203125" customWidth="1"/>
    <col min="15106" max="15106" width="41.44140625" customWidth="1"/>
    <col min="15107" max="15126" width="4.44140625" customWidth="1"/>
    <col min="15361" max="15361" width="4.33203125" customWidth="1"/>
    <col min="15362" max="15362" width="41.44140625" customWidth="1"/>
    <col min="15363" max="15382" width="4.44140625" customWidth="1"/>
    <col min="15617" max="15617" width="4.33203125" customWidth="1"/>
    <col min="15618" max="15618" width="41.44140625" customWidth="1"/>
    <col min="15619" max="15638" width="4.44140625" customWidth="1"/>
    <col min="15873" max="15873" width="4.33203125" customWidth="1"/>
    <col min="15874" max="15874" width="41.44140625" customWidth="1"/>
    <col min="15875" max="15894" width="4.44140625" customWidth="1"/>
    <col min="16129" max="16129" width="4.33203125" customWidth="1"/>
    <col min="16130" max="16130" width="41.44140625" customWidth="1"/>
    <col min="16131" max="16150" width="4.44140625" customWidth="1"/>
  </cols>
  <sheetData>
    <row r="1" spans="1:22" ht="15" customHeight="1" x14ac:dyDescent="0.25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  <c r="N1" s="1"/>
      <c r="O1" s="1"/>
      <c r="P1" s="1"/>
      <c r="Q1" s="1"/>
      <c r="R1" s="1"/>
      <c r="S1" s="1"/>
      <c r="T1" s="2"/>
      <c r="U1" s="1"/>
      <c r="V1" s="2"/>
    </row>
    <row r="2" spans="1:22" ht="15" customHeight="1" x14ac:dyDescent="0.25">
      <c r="A2" s="245" t="s">
        <v>52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  <c r="N2" s="1"/>
      <c r="O2" s="1"/>
      <c r="P2" s="1"/>
      <c r="Q2" s="1"/>
      <c r="R2" s="1"/>
      <c r="S2" s="1"/>
      <c r="T2" s="2"/>
      <c r="U2" s="1"/>
      <c r="V2" s="2"/>
    </row>
    <row r="3" spans="1:22" ht="15" customHeight="1" thickBot="1" x14ac:dyDescent="0.3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"/>
      <c r="O3" s="1"/>
      <c r="P3" s="1"/>
      <c r="Q3" s="1"/>
      <c r="R3" s="1"/>
      <c r="S3" s="1"/>
      <c r="T3" s="2"/>
      <c r="U3" s="1"/>
      <c r="V3" s="2"/>
    </row>
    <row r="4" spans="1:22" ht="23.2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</row>
    <row r="5" spans="1:22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</row>
    <row r="6" spans="1:22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</row>
    <row r="7" spans="1:22" ht="15" customHeight="1" x14ac:dyDescent="0.25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 t="shared" ref="Q7:Q13" si="0">IF(O7&gt;0,O7*32, " ")</f>
        <v>96</v>
      </c>
      <c r="R7" s="30" t="str">
        <f t="shared" ref="R7:R13" si="1">IF(P7&gt;0,P7*34, " ")</f>
        <v xml:space="preserve"> </v>
      </c>
      <c r="S7" s="83">
        <f t="shared" ref="S7:S12" si="2"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</row>
    <row r="8" spans="1:22" ht="15" customHeight="1" x14ac:dyDescent="0.25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 t="shared" si="0"/>
        <v>64</v>
      </c>
      <c r="R8" s="33" t="str">
        <f t="shared" si="1"/>
        <v xml:space="preserve"> </v>
      </c>
      <c r="S8" s="82">
        <f t="shared" si="2"/>
        <v>8</v>
      </c>
      <c r="T8" s="32" t="str">
        <f t="shared" ref="T8:T13" si="3">IF(D8+H8+L8+P8&gt;0, D8+H8+L8+P8, " ")</f>
        <v xml:space="preserve"> </v>
      </c>
      <c r="U8" s="32">
        <f t="shared" ref="U8:V13" si="4">IF(S8&lt;&gt;" ", (IF(E8&lt;&gt;" ", E8, 0)+IF(I8&lt;&gt;" ", I8, 0)+IF(M8&lt;&gt;" ", M8, 0)+IF(Q8&lt;&gt;" ", Q8, 0)), " ")</f>
        <v>268</v>
      </c>
      <c r="V8" s="33" t="str">
        <f t="shared" si="4"/>
        <v xml:space="preserve"> </v>
      </c>
    </row>
    <row r="9" spans="1:22" ht="15" customHeight="1" x14ac:dyDescent="0.25">
      <c r="A9" s="62">
        <v>3</v>
      </c>
      <c r="B9" s="52" t="s">
        <v>15</v>
      </c>
      <c r="C9" s="39">
        <v>2</v>
      </c>
      <c r="D9" s="40"/>
      <c r="E9" s="32">
        <f t="shared" ref="E9:F13" si="5">IF(C9&gt;0,C9*34, " ")</f>
        <v>68</v>
      </c>
      <c r="F9" s="33" t="str">
        <f t="shared" si="5"/>
        <v xml:space="preserve"> </v>
      </c>
      <c r="G9" s="40">
        <v>2</v>
      </c>
      <c r="H9" s="40"/>
      <c r="I9" s="32">
        <f t="shared" ref="I9:J13" si="6">IF(G9&gt;0,G9*34, " ")</f>
        <v>68</v>
      </c>
      <c r="J9" s="33" t="str">
        <f t="shared" si="6"/>
        <v xml:space="preserve"> </v>
      </c>
      <c r="K9" s="39">
        <v>2</v>
      </c>
      <c r="L9" s="40"/>
      <c r="M9" s="32">
        <f t="shared" ref="M9:N13" si="7">IF(K9&gt;0,K9*34, " ")</f>
        <v>68</v>
      </c>
      <c r="N9" s="33" t="str">
        <f t="shared" si="7"/>
        <v xml:space="preserve"> </v>
      </c>
      <c r="O9" s="43">
        <v>2</v>
      </c>
      <c r="P9" s="40"/>
      <c r="Q9" s="32">
        <f t="shared" si="0"/>
        <v>64</v>
      </c>
      <c r="R9" s="33" t="str">
        <f t="shared" si="1"/>
        <v xml:space="preserve"> </v>
      </c>
      <c r="S9" s="82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4"/>
        <v xml:space="preserve"> </v>
      </c>
    </row>
    <row r="10" spans="1:22" ht="15" customHeight="1" x14ac:dyDescent="0.25">
      <c r="A10" s="62">
        <v>4</v>
      </c>
      <c r="B10" s="53" t="s">
        <v>55</v>
      </c>
      <c r="C10" s="39">
        <v>4</v>
      </c>
      <c r="D10" s="40"/>
      <c r="E10" s="32">
        <f t="shared" si="5"/>
        <v>136</v>
      </c>
      <c r="F10" s="33" t="str">
        <f t="shared" si="5"/>
        <v xml:space="preserve"> </v>
      </c>
      <c r="G10" s="40">
        <v>4</v>
      </c>
      <c r="H10" s="40"/>
      <c r="I10" s="32">
        <f t="shared" si="6"/>
        <v>136</v>
      </c>
      <c r="J10" s="33" t="str">
        <f t="shared" si="6"/>
        <v xml:space="preserve"> </v>
      </c>
      <c r="K10" s="39">
        <v>3</v>
      </c>
      <c r="L10" s="40"/>
      <c r="M10" s="32">
        <f t="shared" si="7"/>
        <v>102</v>
      </c>
      <c r="N10" s="33" t="str">
        <f t="shared" si="7"/>
        <v xml:space="preserve"> </v>
      </c>
      <c r="O10" s="43">
        <v>3</v>
      </c>
      <c r="P10" s="40"/>
      <c r="Q10" s="32">
        <f t="shared" si="0"/>
        <v>96</v>
      </c>
      <c r="R10" s="33" t="str">
        <f t="shared" si="1"/>
        <v xml:space="preserve"> </v>
      </c>
      <c r="S10" s="82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4"/>
        <v xml:space="preserve"> </v>
      </c>
    </row>
    <row r="11" spans="1:22" ht="15" customHeight="1" x14ac:dyDescent="0.25">
      <c r="A11" s="62">
        <v>5</v>
      </c>
      <c r="B11" s="53" t="s">
        <v>21</v>
      </c>
      <c r="C11" s="39"/>
      <c r="D11" s="40">
        <v>2</v>
      </c>
      <c r="E11" s="32" t="str">
        <f t="shared" si="5"/>
        <v xml:space="preserve"> </v>
      </c>
      <c r="F11" s="33">
        <f t="shared" si="5"/>
        <v>68</v>
      </c>
      <c r="G11" s="40"/>
      <c r="H11" s="40"/>
      <c r="I11" s="32" t="str">
        <f t="shared" si="6"/>
        <v xml:space="preserve"> </v>
      </c>
      <c r="J11" s="33" t="str">
        <f t="shared" si="6"/>
        <v xml:space="preserve"> </v>
      </c>
      <c r="K11" s="39"/>
      <c r="L11" s="40"/>
      <c r="M11" s="32" t="str">
        <f t="shared" si="7"/>
        <v xml:space="preserve"> </v>
      </c>
      <c r="N11" s="33" t="str">
        <f t="shared" si="7"/>
        <v xml:space="preserve"> </v>
      </c>
      <c r="O11" s="43"/>
      <c r="P11" s="40"/>
      <c r="Q11" s="32" t="str">
        <f t="shared" si="0"/>
        <v xml:space="preserve"> </v>
      </c>
      <c r="R11" s="33" t="str">
        <f t="shared" si="1"/>
        <v xml:space="preserve"> </v>
      </c>
      <c r="S11" s="82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4"/>
        <v>68</v>
      </c>
    </row>
    <row r="12" spans="1:22" ht="15" customHeight="1" x14ac:dyDescent="0.25">
      <c r="A12" s="62">
        <v>6</v>
      </c>
      <c r="B12" s="52" t="s">
        <v>14</v>
      </c>
      <c r="C12" s="39">
        <v>2</v>
      </c>
      <c r="D12" s="40"/>
      <c r="E12" s="32">
        <f t="shared" si="5"/>
        <v>68</v>
      </c>
      <c r="F12" s="33" t="str">
        <f t="shared" si="5"/>
        <v xml:space="preserve"> </v>
      </c>
      <c r="G12" s="40"/>
      <c r="H12" s="40"/>
      <c r="I12" s="32" t="str">
        <f t="shared" si="6"/>
        <v xml:space="preserve"> </v>
      </c>
      <c r="J12" s="33" t="str">
        <f t="shared" si="6"/>
        <v xml:space="preserve"> </v>
      </c>
      <c r="K12" s="39"/>
      <c r="L12" s="40"/>
      <c r="M12" s="32" t="str">
        <f t="shared" si="7"/>
        <v xml:space="preserve"> </v>
      </c>
      <c r="N12" s="33" t="str">
        <f t="shared" si="7"/>
        <v xml:space="preserve"> </v>
      </c>
      <c r="O12" s="43"/>
      <c r="P12" s="40"/>
      <c r="Q12" s="32" t="str">
        <f t="shared" si="0"/>
        <v xml:space="preserve"> </v>
      </c>
      <c r="R12" s="33" t="str">
        <f t="shared" si="1"/>
        <v xml:space="preserve"> </v>
      </c>
      <c r="S12" s="82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4"/>
        <v xml:space="preserve"> </v>
      </c>
    </row>
    <row r="13" spans="1:22" ht="15" customHeight="1" x14ac:dyDescent="0.25">
      <c r="A13" s="62">
        <v>7</v>
      </c>
      <c r="B13" s="52" t="s">
        <v>77</v>
      </c>
      <c r="C13" s="39"/>
      <c r="D13" s="40"/>
      <c r="E13" s="32" t="str">
        <f t="shared" si="5"/>
        <v xml:space="preserve"> </v>
      </c>
      <c r="F13" s="33" t="str">
        <f t="shared" si="5"/>
        <v xml:space="preserve"> </v>
      </c>
      <c r="G13" s="40"/>
      <c r="H13" s="40"/>
      <c r="I13" s="32" t="str">
        <f t="shared" si="6"/>
        <v xml:space="preserve"> </v>
      </c>
      <c r="J13" s="33" t="str">
        <f t="shared" si="6"/>
        <v xml:space="preserve"> </v>
      </c>
      <c r="K13" s="39">
        <v>2</v>
      </c>
      <c r="L13" s="40"/>
      <c r="M13" s="32">
        <f t="shared" si="7"/>
        <v>68</v>
      </c>
      <c r="N13" s="33" t="str">
        <f t="shared" si="7"/>
        <v xml:space="preserve"> </v>
      </c>
      <c r="O13" s="43"/>
      <c r="P13" s="40"/>
      <c r="Q13" s="32" t="str">
        <f t="shared" si="0"/>
        <v xml:space="preserve"> </v>
      </c>
      <c r="R13" s="33" t="str">
        <f t="shared" si="1"/>
        <v xml:space="preserve"> </v>
      </c>
      <c r="S13" s="82"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4"/>
        <v xml:space="preserve"> </v>
      </c>
    </row>
    <row r="14" spans="1:22" ht="15" customHeight="1" x14ac:dyDescent="0.25">
      <c r="A14" s="62">
        <v>8</v>
      </c>
      <c r="B14" s="52" t="s">
        <v>22</v>
      </c>
      <c r="C14" s="39">
        <v>2</v>
      </c>
      <c r="D14" s="40"/>
      <c r="E14" s="32">
        <f>IF(C14&gt;0,C14*34, " ")</f>
        <v>68</v>
      </c>
      <c r="F14" s="33"/>
      <c r="G14" s="40">
        <v>2</v>
      </c>
      <c r="H14" s="40"/>
      <c r="I14" s="32">
        <f>IF(G14&gt;0,G14*34, " ")</f>
        <v>68</v>
      </c>
      <c r="J14" s="33"/>
      <c r="K14" s="39"/>
      <c r="L14" s="40"/>
      <c r="M14" s="32" t="str">
        <f>IF(K14&gt;0,K14*34, " ")</f>
        <v xml:space="preserve"> </v>
      </c>
      <c r="N14" s="33"/>
      <c r="O14" s="43"/>
      <c r="P14" s="40"/>
      <c r="Q14" s="32" t="str">
        <f>IF(O14&gt;0,O14*32, " ")</f>
        <v xml:space="preserve"> </v>
      </c>
      <c r="R14" s="33"/>
      <c r="S14" s="82">
        <f>IF(C14+G14+K14+O14&gt;0,C14+G14+K14+O14, " ")</f>
        <v>4</v>
      </c>
      <c r="T14" s="32" t="str">
        <f>IF(D14+H14+L14+P14&gt;0, D14+H14+L14+P14, " ")</f>
        <v xml:space="preserve"> </v>
      </c>
      <c r="U14" s="32">
        <f>IF(S14&lt;&gt;" ", (IF(E14&lt;&gt;" ", E14, 0)+IF(I14&lt;&gt;" ", I14, 0)+IF(M14&lt;&gt;" ", M14, 0)+IF(Q14&lt;&gt;" ", Q14, 0)), " ")</f>
        <v>136</v>
      </c>
      <c r="V14" s="33" t="str">
        <f>IF(T14&lt;&gt;" ", (IF(F14&lt;&gt;" ", F14, 0)+IF(J14&lt;&gt;" ", J14, 0)+IF(N14&lt;&gt;" ", N14, 0)+IF(R14&lt;&gt;" ", R14, 0)), " ")</f>
        <v xml:space="preserve"> </v>
      </c>
    </row>
    <row r="15" spans="1:22" ht="15" customHeight="1" x14ac:dyDescent="0.25">
      <c r="A15" s="62">
        <v>9</v>
      </c>
      <c r="B15" s="51" t="s">
        <v>78</v>
      </c>
      <c r="C15" s="39">
        <v>1</v>
      </c>
      <c r="D15" s="40"/>
      <c r="E15" s="32">
        <f>IF(C15&gt;0,C15*34, " ")</f>
        <v>34</v>
      </c>
      <c r="F15" s="33"/>
      <c r="G15" s="40">
        <v>1</v>
      </c>
      <c r="H15" s="40"/>
      <c r="I15" s="32">
        <f>IF(G15&gt;0,G15*34, " ")</f>
        <v>34</v>
      </c>
      <c r="J15" s="33"/>
      <c r="K15" s="39">
        <v>1</v>
      </c>
      <c r="L15" s="40"/>
      <c r="M15" s="32">
        <f>IF(K15&gt;0,K15*34, " ")</f>
        <v>34</v>
      </c>
      <c r="N15" s="33"/>
      <c r="O15" s="43">
        <v>1</v>
      </c>
      <c r="P15" s="40"/>
      <c r="Q15" s="32">
        <f>IF(O15&gt;0,O15*32, " ")</f>
        <v>32</v>
      </c>
      <c r="R15" s="33"/>
      <c r="S15" s="83">
        <f>C15+G15+K15+O15</f>
        <v>4</v>
      </c>
      <c r="T15" s="93"/>
      <c r="U15" s="93">
        <f>IF(S15&lt;&gt;" ", (IF(E15&lt;&gt;" ", E15, 0)+IF(I15&lt;&gt;" ", I15, 0)+IF(M15&lt;&gt;" ", M15, 0)+IF(Q15&lt;&gt;" ", Q15, 0)), " ")</f>
        <v>134</v>
      </c>
      <c r="V15" s="102"/>
    </row>
    <row r="16" spans="1:22" ht="15" customHeight="1" x14ac:dyDescent="0.25">
      <c r="A16" s="62">
        <v>10</v>
      </c>
      <c r="B16" s="117" t="s">
        <v>79</v>
      </c>
      <c r="C16" s="39">
        <v>1</v>
      </c>
      <c r="D16" s="40"/>
      <c r="E16" s="32">
        <f>IF(C16&gt;0,C16*34, " ")</f>
        <v>34</v>
      </c>
      <c r="F16" s="33"/>
      <c r="G16" s="40">
        <v>1</v>
      </c>
      <c r="H16" s="40"/>
      <c r="I16" s="32">
        <f>IF(G16&gt;0,G16*34, " ")</f>
        <v>34</v>
      </c>
      <c r="J16" s="33"/>
      <c r="K16" s="39"/>
      <c r="L16" s="40"/>
      <c r="M16" s="32" t="str">
        <f>IF(K16&gt;0,K16*34, " ")</f>
        <v xml:space="preserve"> </v>
      </c>
      <c r="N16" s="33"/>
      <c r="O16" s="43"/>
      <c r="P16" s="40"/>
      <c r="Q16" s="32" t="str">
        <f>IF(O16&gt;0,O16*32, " ")</f>
        <v xml:space="preserve"> </v>
      </c>
      <c r="R16" s="33"/>
      <c r="S16" s="82">
        <f>C16+G16+K16+O16</f>
        <v>2</v>
      </c>
      <c r="T16" s="116"/>
      <c r="U16" s="32">
        <f>IF(S16&lt;&gt;" ", (IF(E16&lt;&gt;" ", E16, 0)+IF(I16&lt;&gt;" ", I16, 0)+IF(M16&lt;&gt;" ", M16, 0)+IF(Q16&lt;&gt;" ", Q16, 0)), " ")</f>
        <v>68</v>
      </c>
      <c r="V16" s="115"/>
    </row>
    <row r="17" spans="1:22" ht="15" customHeight="1" thickBot="1" x14ac:dyDescent="0.3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>IF(K17&gt;0,K17*34, " ")</f>
        <v>34</v>
      </c>
      <c r="N17" s="33"/>
      <c r="O17" s="43">
        <v>1</v>
      </c>
      <c r="P17" s="40"/>
      <c r="Q17" s="32">
        <f>IF(O17&gt;0,O17*32, " ")</f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</row>
    <row r="18" spans="1:22" ht="15" customHeight="1" thickBot="1" x14ac:dyDescent="0.3">
      <c r="A18" s="276" t="s">
        <v>17</v>
      </c>
      <c r="B18" s="277"/>
      <c r="C18" s="113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2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</row>
    <row r="19" spans="1:22" ht="15" customHeight="1" x14ac:dyDescent="0.25">
      <c r="A19" s="62">
        <v>1</v>
      </c>
      <c r="B19" s="55" t="s">
        <v>130</v>
      </c>
      <c r="C19" s="76">
        <v>4</v>
      </c>
      <c r="D19" s="44"/>
      <c r="E19" s="81">
        <f>IF(C19&gt;0,C19*34, " ")</f>
        <v>136</v>
      </c>
      <c r="F19" s="108" t="str">
        <f>IF(D19&gt;0,D19*34, " ")</f>
        <v xml:space="preserve"> </v>
      </c>
      <c r="G19" s="57">
        <v>4</v>
      </c>
      <c r="H19" s="44"/>
      <c r="I19" s="81">
        <f>IF(G19&gt;0,G19*34, " ")</f>
        <v>136</v>
      </c>
      <c r="J19" s="108" t="str">
        <f>IF(H19&gt;0,H19*34, " ")</f>
        <v xml:space="preserve"> </v>
      </c>
      <c r="K19" s="76"/>
      <c r="L19" s="44"/>
      <c r="M19" s="81" t="str">
        <f>IF(K19&gt;0,K19*34, " ")</f>
        <v xml:space="preserve"> </v>
      </c>
      <c r="N19" s="108" t="str">
        <f>IF(L19&gt;0,L19*34, " ")</f>
        <v xml:space="preserve"> </v>
      </c>
      <c r="O19" s="57"/>
      <c r="P19" s="44"/>
      <c r="Q19" s="81" t="str">
        <f>IF(O19&gt;0,O19*32, " ")</f>
        <v xml:space="preserve"> </v>
      </c>
      <c r="R19" s="108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</row>
    <row r="20" spans="1:22" ht="15" customHeight="1" x14ac:dyDescent="0.25">
      <c r="A20" s="63">
        <v>2</v>
      </c>
      <c r="B20" s="55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IF(O20&gt;0,O20*32, " ")</f>
        <v xml:space="preserve"> </v>
      </c>
      <c r="R20" s="33" t="str">
        <f>IF(P20&gt;0,P20*32, " ")</f>
        <v xml:space="preserve"> </v>
      </c>
      <c r="S20" s="82" t="str">
        <f t="shared" ref="S20:S26" si="8">IF(C20+G20+K20+O20&gt;0,C20+G20+K20+O20, " ")</f>
        <v xml:space="preserve"> </v>
      </c>
      <c r="T20" s="32">
        <f t="shared" ref="T20:T26" si="9">IF(D20+H20+L20+P20&gt;0, D20+H20+L20+P20, " ")</f>
        <v>2</v>
      </c>
      <c r="U20" s="32" t="str">
        <f t="shared" ref="U20:V26" si="10">IF(S20&lt;&gt;" ", (IF(E20&lt;&gt;" ", E20, 0)+IF(I20&lt;&gt;" ", I20, 0)+IF(M20&lt;&gt;" ", M20, 0)+IF(Q20&lt;&gt;" ", Q20, 0)), " ")</f>
        <v xml:space="preserve"> </v>
      </c>
      <c r="V20" s="33">
        <f t="shared" si="10"/>
        <v>68</v>
      </c>
    </row>
    <row r="21" spans="1:22" ht="15" customHeight="1" x14ac:dyDescent="0.25">
      <c r="A21" s="63">
        <v>3</v>
      </c>
      <c r="B21" s="55" t="s">
        <v>105</v>
      </c>
      <c r="C21" s="45"/>
      <c r="D21" s="46">
        <v>2</v>
      </c>
      <c r="E21" s="32" t="str">
        <f t="shared" ref="E21:F26" si="11">IF(C21&gt;0,C21*34, " ")</f>
        <v xml:space="preserve"> </v>
      </c>
      <c r="F21" s="33">
        <f t="shared" si="11"/>
        <v>68</v>
      </c>
      <c r="G21" s="49"/>
      <c r="H21" s="46"/>
      <c r="I21" s="32" t="str">
        <f t="shared" ref="I21:J26" si="12">IF(G21&gt;0,G21*34, " ")</f>
        <v xml:space="preserve"> </v>
      </c>
      <c r="J21" s="33" t="str">
        <f t="shared" si="12"/>
        <v xml:space="preserve"> </v>
      </c>
      <c r="K21" s="45"/>
      <c r="L21" s="46"/>
      <c r="M21" s="32" t="str">
        <f t="shared" ref="M21:N26" si="13">IF(K21&gt;0,K21*34, " ")</f>
        <v xml:space="preserve"> </v>
      </c>
      <c r="N21" s="33" t="str">
        <f t="shared" si="13"/>
        <v xml:space="preserve"> </v>
      </c>
      <c r="O21" s="49"/>
      <c r="P21" s="46"/>
      <c r="Q21" s="32" t="str">
        <f t="shared" ref="Q21:R37" si="14">IF(O21&gt;0,O21*32, " ")</f>
        <v xml:space="preserve"> </v>
      </c>
      <c r="R21" s="33" t="str">
        <f t="shared" si="14"/>
        <v xml:space="preserve"> </v>
      </c>
      <c r="S21" s="82" t="str">
        <f t="shared" si="8"/>
        <v xml:space="preserve"> </v>
      </c>
      <c r="T21" s="32">
        <f t="shared" si="9"/>
        <v>2</v>
      </c>
      <c r="U21" s="32" t="str">
        <f t="shared" si="10"/>
        <v xml:space="preserve"> </v>
      </c>
      <c r="V21" s="33">
        <f t="shared" si="10"/>
        <v>68</v>
      </c>
    </row>
    <row r="22" spans="1:22" ht="15" customHeight="1" x14ac:dyDescent="0.25">
      <c r="A22" s="63">
        <v>4</v>
      </c>
      <c r="B22" s="55" t="s">
        <v>30</v>
      </c>
      <c r="C22" s="45"/>
      <c r="D22" s="46"/>
      <c r="E22" s="32" t="str">
        <f t="shared" si="11"/>
        <v xml:space="preserve"> </v>
      </c>
      <c r="F22" s="33" t="str">
        <f t="shared" si="11"/>
        <v xml:space="preserve"> </v>
      </c>
      <c r="G22" s="49"/>
      <c r="H22" s="46"/>
      <c r="I22" s="32" t="str">
        <f t="shared" si="12"/>
        <v xml:space="preserve"> </v>
      </c>
      <c r="J22" s="33" t="str">
        <f t="shared" si="12"/>
        <v xml:space="preserve"> </v>
      </c>
      <c r="K22" s="45"/>
      <c r="L22" s="46"/>
      <c r="M22" s="32" t="str">
        <f t="shared" si="13"/>
        <v xml:space="preserve"> </v>
      </c>
      <c r="N22" s="33" t="str">
        <f t="shared" si="13"/>
        <v xml:space="preserve"> </v>
      </c>
      <c r="O22" s="49">
        <v>2</v>
      </c>
      <c r="P22" s="46"/>
      <c r="Q22" s="32">
        <f t="shared" si="14"/>
        <v>64</v>
      </c>
      <c r="R22" s="33" t="str">
        <f t="shared" si="14"/>
        <v xml:space="preserve"> </v>
      </c>
      <c r="S22" s="82">
        <f t="shared" si="8"/>
        <v>2</v>
      </c>
      <c r="T22" s="32" t="str">
        <f t="shared" si="9"/>
        <v xml:space="preserve"> </v>
      </c>
      <c r="U22" s="32">
        <f t="shared" si="10"/>
        <v>64</v>
      </c>
      <c r="V22" s="33" t="str">
        <f t="shared" si="10"/>
        <v xml:space="preserve"> </v>
      </c>
    </row>
    <row r="23" spans="1:22" ht="15" customHeight="1" x14ac:dyDescent="0.25">
      <c r="A23" s="63">
        <v>5</v>
      </c>
      <c r="B23" s="55" t="s">
        <v>64</v>
      </c>
      <c r="C23" s="45"/>
      <c r="D23" s="46"/>
      <c r="E23" s="32" t="str">
        <f t="shared" si="11"/>
        <v xml:space="preserve"> </v>
      </c>
      <c r="F23" s="33" t="str">
        <f t="shared" si="11"/>
        <v xml:space="preserve"> </v>
      </c>
      <c r="G23" s="49"/>
      <c r="H23" s="46">
        <v>2</v>
      </c>
      <c r="I23" s="32" t="str">
        <f t="shared" si="12"/>
        <v xml:space="preserve"> </v>
      </c>
      <c r="J23" s="33">
        <f t="shared" si="12"/>
        <v>68</v>
      </c>
      <c r="K23" s="45"/>
      <c r="L23" s="46">
        <v>2</v>
      </c>
      <c r="M23" s="32" t="str">
        <f t="shared" si="13"/>
        <v xml:space="preserve"> </v>
      </c>
      <c r="N23" s="33">
        <f t="shared" si="13"/>
        <v>68</v>
      </c>
      <c r="O23" s="49"/>
      <c r="P23" s="46"/>
      <c r="Q23" s="32" t="str">
        <f t="shared" si="14"/>
        <v xml:space="preserve"> </v>
      </c>
      <c r="R23" s="33" t="str">
        <f t="shared" si="14"/>
        <v xml:space="preserve"> </v>
      </c>
      <c r="S23" s="82" t="str">
        <f t="shared" si="8"/>
        <v xml:space="preserve"> </v>
      </c>
      <c r="T23" s="32">
        <f t="shared" si="9"/>
        <v>4</v>
      </c>
      <c r="U23" s="32" t="str">
        <f t="shared" si="10"/>
        <v xml:space="preserve"> </v>
      </c>
      <c r="V23" s="33">
        <f t="shared" si="10"/>
        <v>136</v>
      </c>
    </row>
    <row r="24" spans="1:22" ht="15" customHeight="1" x14ac:dyDescent="0.25">
      <c r="A24" s="63">
        <v>6</v>
      </c>
      <c r="B24" s="55" t="s">
        <v>42</v>
      </c>
      <c r="C24" s="45"/>
      <c r="D24" s="46"/>
      <c r="E24" s="32" t="str">
        <f t="shared" si="11"/>
        <v xml:space="preserve"> </v>
      </c>
      <c r="F24" s="33" t="str">
        <f t="shared" si="11"/>
        <v xml:space="preserve"> </v>
      </c>
      <c r="G24" s="49">
        <v>2</v>
      </c>
      <c r="H24" s="46">
        <v>1</v>
      </c>
      <c r="I24" s="32">
        <f t="shared" si="12"/>
        <v>68</v>
      </c>
      <c r="J24" s="33">
        <f t="shared" si="12"/>
        <v>34</v>
      </c>
      <c r="K24" s="49"/>
      <c r="L24" s="46"/>
      <c r="M24" s="32" t="str">
        <f t="shared" si="13"/>
        <v xml:space="preserve"> </v>
      </c>
      <c r="N24" s="33" t="str">
        <f t="shared" si="13"/>
        <v xml:space="preserve"> </v>
      </c>
      <c r="O24" s="49"/>
      <c r="P24" s="46"/>
      <c r="Q24" s="32" t="str">
        <f t="shared" si="14"/>
        <v xml:space="preserve"> </v>
      </c>
      <c r="R24" s="33" t="str">
        <f t="shared" si="14"/>
        <v xml:space="preserve"> </v>
      </c>
      <c r="S24" s="82">
        <f t="shared" si="8"/>
        <v>2</v>
      </c>
      <c r="T24" s="32">
        <f t="shared" si="9"/>
        <v>1</v>
      </c>
      <c r="U24" s="32">
        <f t="shared" si="10"/>
        <v>68</v>
      </c>
      <c r="V24" s="33">
        <f t="shared" si="10"/>
        <v>34</v>
      </c>
    </row>
    <row r="25" spans="1:22" ht="15" customHeight="1" x14ac:dyDescent="0.25">
      <c r="A25" s="62">
        <v>7</v>
      </c>
      <c r="B25" s="55" t="s">
        <v>59</v>
      </c>
      <c r="C25" s="45"/>
      <c r="D25" s="46"/>
      <c r="E25" s="32" t="str">
        <f t="shared" si="11"/>
        <v xml:space="preserve"> </v>
      </c>
      <c r="F25" s="33" t="str">
        <f t="shared" si="11"/>
        <v xml:space="preserve"> </v>
      </c>
      <c r="G25" s="49">
        <v>2</v>
      </c>
      <c r="H25" s="46">
        <v>1</v>
      </c>
      <c r="I25" s="32">
        <f t="shared" si="12"/>
        <v>68</v>
      </c>
      <c r="J25" s="33">
        <f t="shared" si="12"/>
        <v>34</v>
      </c>
      <c r="K25" s="49">
        <v>2</v>
      </c>
      <c r="L25" s="46">
        <v>1</v>
      </c>
      <c r="M25" s="32">
        <f t="shared" si="13"/>
        <v>68</v>
      </c>
      <c r="N25" s="33">
        <f t="shared" si="13"/>
        <v>34</v>
      </c>
      <c r="O25" s="49"/>
      <c r="P25" s="46"/>
      <c r="Q25" s="32" t="str">
        <f t="shared" si="14"/>
        <v xml:space="preserve"> </v>
      </c>
      <c r="R25" s="33" t="str">
        <f t="shared" si="14"/>
        <v xml:space="preserve"> </v>
      </c>
      <c r="S25" s="82">
        <f t="shared" si="8"/>
        <v>4</v>
      </c>
      <c r="T25" s="32">
        <f t="shared" si="9"/>
        <v>2</v>
      </c>
      <c r="U25" s="32">
        <f t="shared" si="10"/>
        <v>136</v>
      </c>
      <c r="V25" s="33">
        <f t="shared" si="10"/>
        <v>68</v>
      </c>
    </row>
    <row r="26" spans="1:22" ht="15" customHeight="1" x14ac:dyDescent="0.25">
      <c r="A26" s="63">
        <v>8</v>
      </c>
      <c r="B26" s="55" t="s">
        <v>31</v>
      </c>
      <c r="C26" s="45"/>
      <c r="D26" s="46"/>
      <c r="E26" s="32" t="str">
        <f t="shared" si="11"/>
        <v xml:space="preserve"> </v>
      </c>
      <c r="F26" s="33"/>
      <c r="G26" s="49"/>
      <c r="H26" s="46"/>
      <c r="I26" s="32" t="str">
        <f t="shared" si="12"/>
        <v xml:space="preserve"> </v>
      </c>
      <c r="J26" s="33"/>
      <c r="K26" s="49">
        <v>2</v>
      </c>
      <c r="L26" s="46">
        <v>1</v>
      </c>
      <c r="M26" s="32">
        <f t="shared" si="13"/>
        <v>68</v>
      </c>
      <c r="N26" s="33">
        <v>34</v>
      </c>
      <c r="O26" s="49"/>
      <c r="P26" s="46"/>
      <c r="Q26" s="32" t="str">
        <f t="shared" si="14"/>
        <v xml:space="preserve"> </v>
      </c>
      <c r="R26" s="33" t="str">
        <f t="shared" si="14"/>
        <v xml:space="preserve"> </v>
      </c>
      <c r="S26" s="82">
        <f t="shared" si="8"/>
        <v>2</v>
      </c>
      <c r="T26" s="32">
        <f t="shared" si="9"/>
        <v>1</v>
      </c>
      <c r="U26" s="32">
        <f t="shared" si="10"/>
        <v>68</v>
      </c>
      <c r="V26" s="33">
        <f t="shared" si="10"/>
        <v>34</v>
      </c>
    </row>
    <row r="27" spans="1:22" ht="15" customHeight="1" x14ac:dyDescent="0.25">
      <c r="A27" s="62">
        <v>9</v>
      </c>
      <c r="B27" s="55" t="s">
        <v>133</v>
      </c>
      <c r="C27" s="45"/>
      <c r="D27" s="46"/>
      <c r="E27" s="32"/>
      <c r="F27" s="33"/>
      <c r="G27" s="49">
        <v>2</v>
      </c>
      <c r="H27" s="46"/>
      <c r="I27" s="32">
        <f>IF(G27&gt;0,G27*34, " ")</f>
        <v>68</v>
      </c>
      <c r="J27" s="33" t="str">
        <f>IF(H27&gt;0,H27*34, " ")</f>
        <v xml:space="preserve"> </v>
      </c>
      <c r="K27" s="49">
        <v>2</v>
      </c>
      <c r="L27" s="46"/>
      <c r="M27" s="32">
        <f>IF(K27&gt;0,K27*34, " ")</f>
        <v>68</v>
      </c>
      <c r="N27" s="33" t="str">
        <f>IF(L27&gt;0,L27*34, " ")</f>
        <v xml:space="preserve"> </v>
      </c>
      <c r="O27" s="49"/>
      <c r="P27" s="46"/>
      <c r="Q27" s="32" t="str">
        <f t="shared" si="14"/>
        <v xml:space="preserve"> </v>
      </c>
      <c r="R27" s="33" t="str">
        <f t="shared" si="14"/>
        <v xml:space="preserve"> </v>
      </c>
      <c r="S27" s="82">
        <f>IF(C27+G27+K27+O27&gt;0,C27+G27+K27+O27, " ")</f>
        <v>4</v>
      </c>
      <c r="T27" s="32" t="str">
        <f>IF(D27+H27+L27+P27&gt;0, D27+H27+L27+P27, " ")</f>
        <v xml:space="preserve"> </v>
      </c>
      <c r="U27" s="32">
        <f>IF(S27&lt;&gt;" ", (IF(E27&lt;&gt;" ", E27, 0)+IF(I27&lt;&gt;" ", I27, 0)+IF(M27&lt;&gt;" ", M27, 0)+IF(Q27&lt;&gt;" ", Q27, 0)), " ")</f>
        <v>136</v>
      </c>
      <c r="V27" s="33" t="str">
        <f>IF(T27&lt;&gt;" ", (IF(F27&lt;&gt;" ", F27, 0)+IF(J27&lt;&gt;" ", J27, 0)+IF(N27&lt;&gt;" ", N27, 0)+IF(R27&lt;&gt;" ", R27, 0)), " ")</f>
        <v xml:space="preserve"> </v>
      </c>
    </row>
    <row r="28" spans="1:22" ht="15" customHeight="1" x14ac:dyDescent="0.25">
      <c r="A28" s="62">
        <v>10</v>
      </c>
      <c r="B28" s="55" t="s">
        <v>65</v>
      </c>
      <c r="C28" s="45"/>
      <c r="D28" s="46"/>
      <c r="E28" s="32"/>
      <c r="F28" s="33"/>
      <c r="G28" s="49"/>
      <c r="H28" s="46"/>
      <c r="I28" s="32" t="str">
        <f>IF(G28&gt;0,G28*34, " ")</f>
        <v xml:space="preserve"> </v>
      </c>
      <c r="J28" s="33" t="str">
        <f>IF(H28&gt;0,H28*34, " ")</f>
        <v xml:space="preserve"> </v>
      </c>
      <c r="K28" s="49">
        <v>3</v>
      </c>
      <c r="L28" s="46"/>
      <c r="M28" s="32">
        <f>IF(K28&gt;0,K28*34, " ")</f>
        <v>102</v>
      </c>
      <c r="N28" s="33" t="str">
        <f>IF(L28&gt;0,L28*34, " ")</f>
        <v xml:space="preserve"> </v>
      </c>
      <c r="O28" s="49">
        <v>2</v>
      </c>
      <c r="P28" s="46"/>
      <c r="Q28" s="32">
        <f t="shared" si="14"/>
        <v>64</v>
      </c>
      <c r="R28" s="33" t="str">
        <f t="shared" si="14"/>
        <v xml:space="preserve"> </v>
      </c>
      <c r="S28" s="82">
        <f t="shared" ref="S28:S35" si="15">IF(C28+G28+K28+O28&gt;0,C28+G28+K28+O28, " ")</f>
        <v>5</v>
      </c>
      <c r="T28" s="32" t="str">
        <f t="shared" ref="T28:T35" si="16">IF(D28+H28+L28+P28&gt;0, D28+H28+L28+P28, " ")</f>
        <v xml:space="preserve"> </v>
      </c>
      <c r="U28" s="32">
        <f t="shared" ref="U28:V34" si="17">IF(S28&lt;&gt;" ", (IF(E28&lt;&gt;" ", E28, 0)+IF(I28&lt;&gt;" ", I28, 0)+IF(M28&lt;&gt;" ", M28, 0)+IF(Q28&lt;&gt;" ", Q28, 0)), " ")</f>
        <v>166</v>
      </c>
      <c r="V28" s="33" t="str">
        <f t="shared" si="17"/>
        <v xml:space="preserve"> </v>
      </c>
    </row>
    <row r="29" spans="1:22" ht="15" customHeight="1" x14ac:dyDescent="0.25">
      <c r="A29" s="63">
        <v>11</v>
      </c>
      <c r="B29" s="218" t="s">
        <v>53</v>
      </c>
      <c r="C29" s="49"/>
      <c r="D29" s="46"/>
      <c r="E29" s="32" t="str">
        <f>IF(C29&gt;0,C29*34, " ")</f>
        <v xml:space="preserve"> </v>
      </c>
      <c r="F29" s="33" t="str">
        <f>IF(D29&gt;0,D29*34, " ")</f>
        <v xml:space="preserve"> </v>
      </c>
      <c r="G29" s="49"/>
      <c r="H29" s="46"/>
      <c r="I29" s="32" t="str">
        <f t="shared" ref="I29:J34" si="18">IF(G29&gt;0,G29*34, " ")</f>
        <v xml:space="preserve"> </v>
      </c>
      <c r="J29" s="33" t="str">
        <f t="shared" si="18"/>
        <v xml:space="preserve"> </v>
      </c>
      <c r="K29" s="49"/>
      <c r="L29" s="46"/>
      <c r="M29" s="32" t="str">
        <f t="shared" ref="M29:N34" si="19">IF(K29&gt;0,K29*34, " ")</f>
        <v xml:space="preserve"> </v>
      </c>
      <c r="N29" s="33" t="str">
        <f t="shared" si="19"/>
        <v xml:space="preserve"> </v>
      </c>
      <c r="O29" s="49">
        <v>1</v>
      </c>
      <c r="P29" s="46">
        <v>1</v>
      </c>
      <c r="Q29" s="32">
        <f t="shared" si="14"/>
        <v>32</v>
      </c>
      <c r="R29" s="33">
        <f t="shared" si="14"/>
        <v>32</v>
      </c>
      <c r="S29" s="82">
        <f t="shared" si="15"/>
        <v>1</v>
      </c>
      <c r="T29" s="32">
        <f t="shared" si="16"/>
        <v>1</v>
      </c>
      <c r="U29" s="32">
        <f t="shared" si="17"/>
        <v>32</v>
      </c>
      <c r="V29" s="33">
        <f t="shared" si="17"/>
        <v>32</v>
      </c>
    </row>
    <row r="30" spans="1:22" ht="15" customHeight="1" x14ac:dyDescent="0.25">
      <c r="A30" s="62">
        <v>12</v>
      </c>
      <c r="B30" s="56" t="s">
        <v>85</v>
      </c>
      <c r="C30" s="45"/>
      <c r="D30" s="46"/>
      <c r="E30" s="32" t="str">
        <f>IF(C30&gt;0,C30*34, " ")</f>
        <v xml:space="preserve"> </v>
      </c>
      <c r="F30" s="33" t="str">
        <f>IF(D30&gt;0,D30*34, " ")</f>
        <v xml:space="preserve"> </v>
      </c>
      <c r="G30" s="49"/>
      <c r="H30" s="46"/>
      <c r="I30" s="32" t="str">
        <f t="shared" si="18"/>
        <v xml:space="preserve"> </v>
      </c>
      <c r="J30" s="33" t="str">
        <f t="shared" si="18"/>
        <v xml:space="preserve"> </v>
      </c>
      <c r="K30" s="49"/>
      <c r="L30" s="46"/>
      <c r="M30" s="32" t="str">
        <f t="shared" si="19"/>
        <v xml:space="preserve"> </v>
      </c>
      <c r="N30" s="33" t="str">
        <f t="shared" si="19"/>
        <v xml:space="preserve"> </v>
      </c>
      <c r="O30" s="49">
        <v>2</v>
      </c>
      <c r="P30" s="46">
        <v>1</v>
      </c>
      <c r="Q30" s="32">
        <f t="shared" si="14"/>
        <v>64</v>
      </c>
      <c r="R30" s="33">
        <f t="shared" si="14"/>
        <v>32</v>
      </c>
      <c r="S30" s="82">
        <f t="shared" si="15"/>
        <v>2</v>
      </c>
      <c r="T30" s="32">
        <f t="shared" si="16"/>
        <v>1</v>
      </c>
      <c r="U30" s="32">
        <f t="shared" si="17"/>
        <v>64</v>
      </c>
      <c r="V30" s="33">
        <f t="shared" si="17"/>
        <v>32</v>
      </c>
    </row>
    <row r="31" spans="1:22" ht="15" customHeight="1" x14ac:dyDescent="0.25">
      <c r="A31" s="62">
        <v>13</v>
      </c>
      <c r="B31" s="210" t="s">
        <v>54</v>
      </c>
      <c r="C31" s="45"/>
      <c r="D31" s="46"/>
      <c r="E31" s="32" t="str">
        <f t="shared" ref="E31:F36" si="20">IF(C31&gt;0,C31*34, " ")</f>
        <v xml:space="preserve"> </v>
      </c>
      <c r="F31" s="33" t="str">
        <f t="shared" si="20"/>
        <v xml:space="preserve"> </v>
      </c>
      <c r="G31" s="49"/>
      <c r="H31" s="46"/>
      <c r="I31" s="32" t="str">
        <f t="shared" si="18"/>
        <v xml:space="preserve"> </v>
      </c>
      <c r="J31" s="33" t="str">
        <f t="shared" si="18"/>
        <v xml:space="preserve"> </v>
      </c>
      <c r="K31" s="49"/>
      <c r="L31" s="46"/>
      <c r="M31" s="32" t="str">
        <f t="shared" si="19"/>
        <v xml:space="preserve"> </v>
      </c>
      <c r="N31" s="33" t="str">
        <f t="shared" si="19"/>
        <v xml:space="preserve"> </v>
      </c>
      <c r="O31" s="49"/>
      <c r="P31" s="46">
        <v>2</v>
      </c>
      <c r="Q31" s="32" t="str">
        <f t="shared" si="14"/>
        <v xml:space="preserve"> </v>
      </c>
      <c r="R31" s="33">
        <f t="shared" si="14"/>
        <v>64</v>
      </c>
      <c r="S31" s="82" t="str">
        <f t="shared" si="15"/>
        <v xml:space="preserve"> </v>
      </c>
      <c r="T31" s="32">
        <f t="shared" si="16"/>
        <v>2</v>
      </c>
      <c r="U31" s="32" t="str">
        <f t="shared" si="17"/>
        <v xml:space="preserve"> </v>
      </c>
      <c r="V31" s="33">
        <f t="shared" si="17"/>
        <v>64</v>
      </c>
    </row>
    <row r="32" spans="1:22" ht="15" customHeight="1" x14ac:dyDescent="0.25">
      <c r="A32" s="63">
        <v>14</v>
      </c>
      <c r="B32" s="210" t="s">
        <v>48</v>
      </c>
      <c r="C32" s="45">
        <v>2</v>
      </c>
      <c r="D32" s="46"/>
      <c r="E32" s="32">
        <f t="shared" si="20"/>
        <v>68</v>
      </c>
      <c r="F32" s="33" t="str">
        <f t="shared" si="20"/>
        <v xml:space="preserve"> </v>
      </c>
      <c r="G32" s="49"/>
      <c r="H32" s="46"/>
      <c r="I32" s="32" t="str">
        <f t="shared" si="18"/>
        <v xml:space="preserve"> </v>
      </c>
      <c r="J32" s="33" t="str">
        <f t="shared" si="18"/>
        <v xml:space="preserve"> </v>
      </c>
      <c r="K32" s="49"/>
      <c r="L32" s="46"/>
      <c r="M32" s="32" t="str">
        <f t="shared" si="19"/>
        <v xml:space="preserve"> </v>
      </c>
      <c r="N32" s="33" t="str">
        <f t="shared" si="19"/>
        <v xml:space="preserve"> </v>
      </c>
      <c r="O32" s="49"/>
      <c r="P32" s="46"/>
      <c r="Q32" s="32" t="str">
        <f t="shared" si="14"/>
        <v xml:space="preserve"> </v>
      </c>
      <c r="R32" s="33" t="str">
        <f t="shared" si="14"/>
        <v xml:space="preserve"> </v>
      </c>
      <c r="S32" s="82">
        <f t="shared" si="15"/>
        <v>2</v>
      </c>
      <c r="T32" s="32" t="str">
        <f t="shared" si="16"/>
        <v xml:space="preserve"> </v>
      </c>
      <c r="U32" s="32">
        <f t="shared" si="17"/>
        <v>68</v>
      </c>
      <c r="V32" s="33" t="str">
        <f t="shared" si="17"/>
        <v xml:space="preserve"> </v>
      </c>
    </row>
    <row r="33" spans="1:22" ht="15" customHeight="1" x14ac:dyDescent="0.25">
      <c r="A33" s="62">
        <v>15</v>
      </c>
      <c r="B33" s="210" t="s">
        <v>45</v>
      </c>
      <c r="C33" s="45"/>
      <c r="D33" s="46"/>
      <c r="E33" s="32" t="str">
        <f t="shared" si="20"/>
        <v xml:space="preserve"> </v>
      </c>
      <c r="F33" s="33" t="str">
        <f t="shared" si="20"/>
        <v xml:space="preserve"> </v>
      </c>
      <c r="G33" s="49"/>
      <c r="H33" s="46"/>
      <c r="I33" s="32" t="str">
        <f t="shared" si="18"/>
        <v xml:space="preserve"> </v>
      </c>
      <c r="J33" s="33" t="str">
        <f t="shared" si="18"/>
        <v xml:space="preserve"> </v>
      </c>
      <c r="K33" s="49"/>
      <c r="L33" s="46"/>
      <c r="M33" s="32" t="str">
        <f t="shared" si="19"/>
        <v xml:space="preserve"> </v>
      </c>
      <c r="N33" s="33" t="str">
        <f t="shared" si="19"/>
        <v xml:space="preserve"> </v>
      </c>
      <c r="O33" s="49">
        <v>2</v>
      </c>
      <c r="P33" s="46"/>
      <c r="Q33" s="32">
        <f t="shared" si="14"/>
        <v>64</v>
      </c>
      <c r="R33" s="33" t="str">
        <f t="shared" si="14"/>
        <v xml:space="preserve"> </v>
      </c>
      <c r="S33" s="82">
        <f t="shared" si="15"/>
        <v>2</v>
      </c>
      <c r="T33" s="32" t="str">
        <f t="shared" si="16"/>
        <v xml:space="preserve"> </v>
      </c>
      <c r="U33" s="32">
        <f t="shared" si="17"/>
        <v>64</v>
      </c>
      <c r="V33" s="33" t="str">
        <f t="shared" si="17"/>
        <v xml:space="preserve"> </v>
      </c>
    </row>
    <row r="34" spans="1:22" ht="15" customHeight="1" x14ac:dyDescent="0.25">
      <c r="A34" s="63">
        <v>16</v>
      </c>
      <c r="B34" s="223" t="s">
        <v>132</v>
      </c>
      <c r="C34" s="45"/>
      <c r="D34" s="46"/>
      <c r="E34" s="32" t="str">
        <f t="shared" si="20"/>
        <v xml:space="preserve"> </v>
      </c>
      <c r="F34" s="33" t="str">
        <f t="shared" si="20"/>
        <v xml:space="preserve"> </v>
      </c>
      <c r="G34" s="49"/>
      <c r="H34" s="46"/>
      <c r="I34" s="32" t="str">
        <f t="shared" si="18"/>
        <v xml:space="preserve"> </v>
      </c>
      <c r="J34" s="33"/>
      <c r="K34" s="49"/>
      <c r="L34" s="46"/>
      <c r="M34" s="32" t="str">
        <f t="shared" si="19"/>
        <v xml:space="preserve"> </v>
      </c>
      <c r="N34" s="33"/>
      <c r="O34" s="49">
        <v>2</v>
      </c>
      <c r="P34" s="46"/>
      <c r="Q34" s="32">
        <f t="shared" si="14"/>
        <v>64</v>
      </c>
      <c r="R34" s="33" t="str">
        <f t="shared" si="14"/>
        <v xml:space="preserve"> </v>
      </c>
      <c r="S34" s="82">
        <f t="shared" si="15"/>
        <v>2</v>
      </c>
      <c r="T34" s="32" t="str">
        <f t="shared" si="16"/>
        <v xml:space="preserve"> </v>
      </c>
      <c r="U34" s="32">
        <f t="shared" si="17"/>
        <v>64</v>
      </c>
      <c r="V34" s="33" t="str">
        <f t="shared" si="17"/>
        <v xml:space="preserve"> </v>
      </c>
    </row>
    <row r="35" spans="1:22" ht="15" customHeight="1" x14ac:dyDescent="0.25">
      <c r="A35" s="109">
        <v>17</v>
      </c>
      <c r="B35" s="224" t="s">
        <v>26</v>
      </c>
      <c r="C35" s="47"/>
      <c r="D35" s="48">
        <v>2</v>
      </c>
      <c r="E35" s="32" t="str">
        <f t="shared" si="20"/>
        <v xml:space="preserve"> </v>
      </c>
      <c r="F35" s="33">
        <f t="shared" si="20"/>
        <v>68</v>
      </c>
      <c r="G35" s="49"/>
      <c r="H35" s="46">
        <v>2</v>
      </c>
      <c r="I35" s="32"/>
      <c r="J35" s="33">
        <v>68</v>
      </c>
      <c r="K35" s="49"/>
      <c r="L35" s="110">
        <v>4</v>
      </c>
      <c r="M35" s="32"/>
      <c r="N35" s="33">
        <v>136</v>
      </c>
      <c r="O35" s="49"/>
      <c r="P35" s="110">
        <v>4</v>
      </c>
      <c r="Q35" s="32" t="str">
        <f t="shared" si="14"/>
        <v xml:space="preserve"> </v>
      </c>
      <c r="R35" s="33">
        <f t="shared" si="14"/>
        <v>128</v>
      </c>
      <c r="S35" s="82" t="str">
        <f t="shared" si="15"/>
        <v xml:space="preserve"> </v>
      </c>
      <c r="T35" s="32">
        <f t="shared" si="16"/>
        <v>12</v>
      </c>
      <c r="U35" s="32" t="str">
        <f>IF(S35&lt;&gt;" ", (IF(E35&lt;&gt;" ", E35, 0)+IF(I35&lt;&gt;" ", I35, 0)+IF(M35&lt;&gt;" ", M35, 0)+IF(Q35&lt;&gt;" ", Q35, 0)), " ")</f>
        <v xml:space="preserve"> </v>
      </c>
      <c r="V35" s="33">
        <f>IF(T35&lt;&gt;" ", (IF(F35&lt;&gt;" ", F35, 0)+IF(J35&lt;&gt;" ", J35, 0)+IF(N35&lt;&gt;" ", N35, 0)+IF(R35&lt;&gt;" ", R35, 0)), " ")</f>
        <v>400</v>
      </c>
    </row>
    <row r="36" spans="1:22" ht="15" customHeight="1" x14ac:dyDescent="0.25">
      <c r="A36" s="63"/>
      <c r="B36" s="225" t="s">
        <v>58</v>
      </c>
      <c r="C36" s="45"/>
      <c r="D36" s="46"/>
      <c r="E36" s="32" t="str">
        <f t="shared" si="20"/>
        <v xml:space="preserve"> </v>
      </c>
      <c r="F36" s="33"/>
      <c r="G36" s="45"/>
      <c r="H36" s="46"/>
      <c r="I36" s="32"/>
      <c r="J36" s="33"/>
      <c r="K36" s="45"/>
      <c r="L36" s="110"/>
      <c r="M36" s="32"/>
      <c r="N36" s="33"/>
      <c r="O36" s="49"/>
      <c r="P36" s="110"/>
      <c r="Q36" s="32" t="str">
        <f t="shared" si="14"/>
        <v xml:space="preserve"> </v>
      </c>
      <c r="R36" s="33" t="str">
        <f t="shared" si="14"/>
        <v xml:space="preserve"> </v>
      </c>
      <c r="S36" s="31"/>
      <c r="T36" s="32"/>
      <c r="U36" s="32"/>
      <c r="V36" s="33"/>
    </row>
    <row r="37" spans="1:22" ht="15" customHeight="1" thickBot="1" x14ac:dyDescent="0.3">
      <c r="A37" s="124"/>
      <c r="B37" s="225" t="s">
        <v>108</v>
      </c>
      <c r="C37" s="72"/>
      <c r="D37" s="73"/>
      <c r="E37" s="74"/>
      <c r="F37" s="111"/>
      <c r="G37" s="72"/>
      <c r="H37" s="73"/>
      <c r="I37" s="74"/>
      <c r="J37" s="75"/>
      <c r="K37" s="72"/>
      <c r="L37" s="112"/>
      <c r="M37" s="74"/>
      <c r="N37" s="75"/>
      <c r="O37" s="72"/>
      <c r="P37" s="112"/>
      <c r="Q37" s="32" t="str">
        <f t="shared" si="14"/>
        <v xml:space="preserve"> </v>
      </c>
      <c r="R37" s="33" t="str">
        <f t="shared" si="14"/>
        <v xml:space="preserve"> </v>
      </c>
      <c r="S37" s="103"/>
      <c r="T37" s="74"/>
      <c r="U37" s="74"/>
      <c r="V37" s="75"/>
    </row>
    <row r="38" spans="1:22" ht="15" customHeight="1" thickBot="1" x14ac:dyDescent="0.3">
      <c r="A38" s="235" t="s">
        <v>18</v>
      </c>
      <c r="B38" s="236"/>
      <c r="C38" s="67">
        <f>SUM(C7:C15)</f>
        <v>16</v>
      </c>
      <c r="D38" s="16">
        <f t="shared" ref="D38:J38" si="21">SUM(D7:D17)</f>
        <v>2</v>
      </c>
      <c r="E38" s="68">
        <f>SUM(E7:E15)</f>
        <v>544</v>
      </c>
      <c r="F38" s="17">
        <f t="shared" si="21"/>
        <v>68</v>
      </c>
      <c r="G38" s="67">
        <f>SUM(G7:G15)</f>
        <v>14</v>
      </c>
      <c r="H38" s="16">
        <f t="shared" si="21"/>
        <v>0</v>
      </c>
      <c r="I38" s="68">
        <f>SUM(I7:I15)</f>
        <v>476</v>
      </c>
      <c r="J38" s="17">
        <f t="shared" si="21"/>
        <v>0</v>
      </c>
      <c r="K38" s="67">
        <f>SUM(K7:K15)</f>
        <v>13</v>
      </c>
      <c r="L38" s="16">
        <f t="shared" ref="L38:R38" si="22">SUM(L7:L17)</f>
        <v>0</v>
      </c>
      <c r="M38" s="68">
        <f>SUM(M7:M15)</f>
        <v>442</v>
      </c>
      <c r="N38" s="17">
        <f t="shared" si="22"/>
        <v>0</v>
      </c>
      <c r="O38" s="67">
        <f>SUM(O7:O15)</f>
        <v>11</v>
      </c>
      <c r="P38" s="16">
        <f t="shared" si="22"/>
        <v>0</v>
      </c>
      <c r="Q38" s="68">
        <f>SUM(Q7:Q15)</f>
        <v>352</v>
      </c>
      <c r="R38" s="17">
        <f t="shared" si="22"/>
        <v>0</v>
      </c>
      <c r="S38" s="107">
        <f>SUM(S7:S15)</f>
        <v>54</v>
      </c>
      <c r="T38" s="91">
        <f>SUM(T7:T17)</f>
        <v>2</v>
      </c>
      <c r="U38" s="105">
        <f>SUM(U7:U15)</f>
        <v>1814</v>
      </c>
      <c r="V38" s="92">
        <f>SUM(V7:V17)</f>
        <v>68</v>
      </c>
    </row>
    <row r="39" spans="1:22" ht="15" customHeight="1" thickBot="1" x14ac:dyDescent="0.3">
      <c r="A39" s="261" t="s">
        <v>19</v>
      </c>
      <c r="B39" s="262"/>
      <c r="C39" s="18">
        <f t="shared" ref="C39:V39" si="23">SUM(C19:C35)</f>
        <v>6</v>
      </c>
      <c r="D39" s="19">
        <f t="shared" si="23"/>
        <v>6</v>
      </c>
      <c r="E39" s="19">
        <f t="shared" si="23"/>
        <v>204</v>
      </c>
      <c r="F39" s="20">
        <f t="shared" si="23"/>
        <v>204</v>
      </c>
      <c r="G39" s="18">
        <f t="shared" si="23"/>
        <v>10</v>
      </c>
      <c r="H39" s="19">
        <f t="shared" si="23"/>
        <v>6</v>
      </c>
      <c r="I39" s="19">
        <f t="shared" si="23"/>
        <v>340</v>
      </c>
      <c r="J39" s="20">
        <f t="shared" si="23"/>
        <v>204</v>
      </c>
      <c r="K39" s="18">
        <f t="shared" si="23"/>
        <v>9</v>
      </c>
      <c r="L39" s="19">
        <f t="shared" si="23"/>
        <v>8</v>
      </c>
      <c r="M39" s="19">
        <f t="shared" si="23"/>
        <v>306</v>
      </c>
      <c r="N39" s="20">
        <f t="shared" si="23"/>
        <v>272</v>
      </c>
      <c r="O39" s="18">
        <f t="shared" si="23"/>
        <v>11</v>
      </c>
      <c r="P39" s="19">
        <f t="shared" si="23"/>
        <v>8</v>
      </c>
      <c r="Q39" s="19">
        <f t="shared" si="23"/>
        <v>352</v>
      </c>
      <c r="R39" s="20">
        <f t="shared" si="23"/>
        <v>256</v>
      </c>
      <c r="S39" s="99">
        <f t="shared" si="23"/>
        <v>36</v>
      </c>
      <c r="T39" s="19">
        <f t="shared" si="23"/>
        <v>28</v>
      </c>
      <c r="U39" s="19">
        <f t="shared" si="23"/>
        <v>1202</v>
      </c>
      <c r="V39" s="20">
        <f t="shared" si="23"/>
        <v>936</v>
      </c>
    </row>
    <row r="40" spans="1:22" ht="15" customHeight="1" thickTop="1" thickBot="1" x14ac:dyDescent="0.3">
      <c r="A40" s="263" t="s">
        <v>20</v>
      </c>
      <c r="B40" s="264"/>
      <c r="C40" s="123">
        <f>C38+C39</f>
        <v>22</v>
      </c>
      <c r="D40" s="122">
        <f t="shared" ref="D40:V40" si="24">D38+D39</f>
        <v>8</v>
      </c>
      <c r="E40" s="122">
        <f t="shared" si="24"/>
        <v>748</v>
      </c>
      <c r="F40" s="24">
        <f t="shared" si="24"/>
        <v>272</v>
      </c>
      <c r="G40" s="123">
        <f t="shared" si="24"/>
        <v>24</v>
      </c>
      <c r="H40" s="122">
        <f t="shared" si="24"/>
        <v>6</v>
      </c>
      <c r="I40" s="122">
        <f t="shared" si="24"/>
        <v>816</v>
      </c>
      <c r="J40" s="24">
        <f t="shared" si="24"/>
        <v>204</v>
      </c>
      <c r="K40" s="123">
        <f t="shared" si="24"/>
        <v>22</v>
      </c>
      <c r="L40" s="122">
        <f t="shared" si="24"/>
        <v>8</v>
      </c>
      <c r="M40" s="122">
        <f t="shared" si="24"/>
        <v>748</v>
      </c>
      <c r="N40" s="24">
        <f t="shared" si="24"/>
        <v>272</v>
      </c>
      <c r="O40" s="123">
        <f t="shared" si="24"/>
        <v>22</v>
      </c>
      <c r="P40" s="122">
        <f t="shared" si="24"/>
        <v>8</v>
      </c>
      <c r="Q40" s="122">
        <f t="shared" si="24"/>
        <v>704</v>
      </c>
      <c r="R40" s="24">
        <f t="shared" si="24"/>
        <v>256</v>
      </c>
      <c r="S40" s="100">
        <f t="shared" si="24"/>
        <v>90</v>
      </c>
      <c r="T40" s="122">
        <f t="shared" si="24"/>
        <v>30</v>
      </c>
      <c r="U40" s="122">
        <f t="shared" si="24"/>
        <v>3016</v>
      </c>
      <c r="V40" s="24">
        <f t="shared" si="24"/>
        <v>1004</v>
      </c>
    </row>
    <row r="41" spans="1:22" ht="15" customHeight="1" thickTop="1" thickBot="1" x14ac:dyDescent="0.3">
      <c r="A41" s="265"/>
      <c r="B41" s="266"/>
      <c r="C41" s="267">
        <f>C40+D40</f>
        <v>30</v>
      </c>
      <c r="D41" s="268"/>
      <c r="E41" s="269">
        <f>E40+F40</f>
        <v>1020</v>
      </c>
      <c r="F41" s="270"/>
      <c r="G41" s="267">
        <f>G40+H40</f>
        <v>30</v>
      </c>
      <c r="H41" s="268"/>
      <c r="I41" s="269">
        <f>I40+J40</f>
        <v>1020</v>
      </c>
      <c r="J41" s="270"/>
      <c r="K41" s="267">
        <f>K40+L40</f>
        <v>30</v>
      </c>
      <c r="L41" s="268"/>
      <c r="M41" s="269">
        <f>M40+N40</f>
        <v>1020</v>
      </c>
      <c r="N41" s="270"/>
      <c r="O41" s="267">
        <f>O40+P40</f>
        <v>30</v>
      </c>
      <c r="P41" s="268"/>
      <c r="Q41" s="288">
        <f>Q40+R40</f>
        <v>960</v>
      </c>
      <c r="R41" s="289"/>
      <c r="S41" s="267">
        <f>S40+T40</f>
        <v>120</v>
      </c>
      <c r="T41" s="268"/>
      <c r="U41" s="269">
        <f>U40+V40</f>
        <v>4020</v>
      </c>
      <c r="V41" s="270"/>
    </row>
    <row r="42" spans="1:22" ht="15" customHeight="1" thickTop="1" x14ac:dyDescent="0.25">
      <c r="A42" s="26"/>
      <c r="B42" s="58"/>
      <c r="C42" s="27"/>
      <c r="D42" s="27"/>
      <c r="E42" s="27"/>
      <c r="F42" s="27"/>
      <c r="G42" s="27"/>
      <c r="H42" s="59"/>
      <c r="I42" s="27"/>
      <c r="J42" s="59"/>
      <c r="K42" s="27"/>
      <c r="L42" s="27"/>
      <c r="M42" s="27"/>
      <c r="N42" s="27"/>
      <c r="O42" s="27"/>
      <c r="P42" s="27"/>
      <c r="Q42" s="27"/>
      <c r="R42" s="27"/>
      <c r="S42" s="27"/>
      <c r="T42" s="9"/>
      <c r="U42" s="27"/>
      <c r="V42" s="9"/>
    </row>
    <row r="43" spans="1:22" ht="40.200000000000003" customHeight="1" x14ac:dyDescent="0.25">
      <c r="A43" s="1"/>
      <c r="B43" s="271" t="s">
        <v>82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</row>
    <row r="44" spans="1:22" x14ac:dyDescent="0.25">
      <c r="B44" s="58" t="s">
        <v>112</v>
      </c>
    </row>
    <row r="45" spans="1:22" x14ac:dyDescent="0.25">
      <c r="B45" s="58" t="s">
        <v>113</v>
      </c>
    </row>
    <row r="46" spans="1:22" x14ac:dyDescent="0.25">
      <c r="B46" s="59" t="s">
        <v>116</v>
      </c>
    </row>
  </sheetData>
  <mergeCells count="34">
    <mergeCell ref="B43:V43"/>
    <mergeCell ref="S41:T41"/>
    <mergeCell ref="U41:V41"/>
    <mergeCell ref="K41:L41"/>
    <mergeCell ref="M41:N41"/>
    <mergeCell ref="O41:P41"/>
    <mergeCell ref="Q41:R41"/>
    <mergeCell ref="C41:D41"/>
    <mergeCell ref="E41:F41"/>
    <mergeCell ref="G41:H41"/>
    <mergeCell ref="I41:J41"/>
    <mergeCell ref="A18:B18"/>
    <mergeCell ref="A38:B38"/>
    <mergeCell ref="A39:B39"/>
    <mergeCell ref="A40:B41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2" right="0.2" top="0.2" bottom="0.2" header="0" footer="0"/>
  <pageSetup paperSize="9" scale="81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selection sqref="A1:G1"/>
    </sheetView>
  </sheetViews>
  <sheetFormatPr defaultColWidth="9" defaultRowHeight="13.2" x14ac:dyDescent="0.25"/>
  <cols>
    <col min="1" max="1" width="3.6640625" style="1" customWidth="1"/>
    <col min="2" max="2" width="38.109375" style="1" customWidth="1"/>
    <col min="3" max="19" width="5.88671875" style="1" customWidth="1"/>
    <col min="20" max="20" width="5.88671875" style="2" customWidth="1"/>
    <col min="21" max="21" width="5.88671875" style="1" customWidth="1"/>
    <col min="22" max="22" width="5.88671875" style="2" customWidth="1"/>
    <col min="23" max="23" width="6.109375" style="2" customWidth="1"/>
    <col min="24" max="16384" width="9" style="1"/>
  </cols>
  <sheetData>
    <row r="1" spans="1:23" x14ac:dyDescent="0.25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</row>
    <row r="2" spans="1:23" x14ac:dyDescent="0.25">
      <c r="A2" s="245" t="s">
        <v>66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</row>
    <row r="3" spans="1:23" ht="13.8" thickBot="1" x14ac:dyDescent="0.3">
      <c r="A3" s="60"/>
      <c r="B3" s="121"/>
    </row>
    <row r="4" spans="1:23" ht="13.8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89"/>
    </row>
    <row r="5" spans="1:23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89"/>
    </row>
    <row r="6" spans="1:23" ht="13.8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89"/>
    </row>
    <row r="7" spans="1:23" x14ac:dyDescent="0.25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 t="shared" ref="M7:N13" si="0">IF(K7&gt;0,K7*34, " ")</f>
        <v>102</v>
      </c>
      <c r="N7" s="30" t="str">
        <f t="shared" si="0"/>
        <v xml:space="preserve"> </v>
      </c>
      <c r="O7" s="42">
        <v>3</v>
      </c>
      <c r="P7" s="37"/>
      <c r="Q7" s="29">
        <f>IF(O7&gt;0, O7*32, " ")</f>
        <v>96</v>
      </c>
      <c r="R7" s="30" t="str">
        <f t="shared" ref="R7:R13" si="1"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84"/>
    </row>
    <row r="8" spans="1:23" x14ac:dyDescent="0.25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68</v>
      </c>
      <c r="N8" s="33" t="str">
        <f t="shared" si="0"/>
        <v xml:space="preserve"> </v>
      </c>
      <c r="O8" s="43">
        <v>2</v>
      </c>
      <c r="P8" s="40"/>
      <c r="Q8" s="32">
        <f t="shared" ref="Q8:Q13" si="2">IF(O8&gt;0,O8*32, " ")</f>
        <v>64</v>
      </c>
      <c r="R8" s="33" t="str">
        <f t="shared" si="1"/>
        <v xml:space="preserve"> </v>
      </c>
      <c r="S8" s="82">
        <f t="shared" ref="S8:S12" si="3">IF(C8+G8+K8+O8&gt;0,C8+G8+K8+O8, " ")</f>
        <v>8</v>
      </c>
      <c r="T8" s="32" t="str">
        <f t="shared" ref="T8:T13" si="4">IF(D8+H8+L8+P8&gt;0, D8+H8+L8+P8, " ")</f>
        <v xml:space="preserve"> </v>
      </c>
      <c r="U8" s="32">
        <f t="shared" ref="U8:V13" si="5">IF(S8&lt;&gt;" ", (IF(E8&lt;&gt;" ", E8, 0)+IF(I8&lt;&gt;" ", I8, 0)+IF(M8&lt;&gt;" ", M8, 0)+IF(Q8&lt;&gt;" ", Q8, 0)), " ")</f>
        <v>268</v>
      </c>
      <c r="V8" s="33" t="str">
        <f t="shared" si="5"/>
        <v xml:space="preserve"> </v>
      </c>
      <c r="W8" s="84"/>
    </row>
    <row r="9" spans="1:23" x14ac:dyDescent="0.25">
      <c r="A9" s="62">
        <v>3</v>
      </c>
      <c r="B9" s="52" t="s">
        <v>15</v>
      </c>
      <c r="C9" s="39">
        <v>2</v>
      </c>
      <c r="D9" s="40"/>
      <c r="E9" s="32">
        <f t="shared" ref="E9:E13" si="6">IF(C9&gt;0,C9*34, " ")</f>
        <v>68</v>
      </c>
      <c r="F9" s="33" t="str">
        <f>IF(D9&gt;0,D9*34, " ")</f>
        <v xml:space="preserve"> </v>
      </c>
      <c r="G9" s="40">
        <v>2</v>
      </c>
      <c r="H9" s="40"/>
      <c r="I9" s="32">
        <f t="shared" ref="I9:I13" si="7">IF(G9&gt;0,G9*34, " ")</f>
        <v>68</v>
      </c>
      <c r="J9" s="33" t="str">
        <f>IF(H9&gt;0,H9*34, " ")</f>
        <v xml:space="preserve"> </v>
      </c>
      <c r="K9" s="39">
        <v>2</v>
      </c>
      <c r="L9" s="40"/>
      <c r="M9" s="32">
        <f t="shared" si="0"/>
        <v>68</v>
      </c>
      <c r="N9" s="33" t="str">
        <f t="shared" si="0"/>
        <v xml:space="preserve"> </v>
      </c>
      <c r="O9" s="43">
        <v>2</v>
      </c>
      <c r="P9" s="40"/>
      <c r="Q9" s="32">
        <f t="shared" si="2"/>
        <v>64</v>
      </c>
      <c r="R9" s="33" t="str">
        <f t="shared" si="1"/>
        <v xml:space="preserve"> </v>
      </c>
      <c r="S9" s="82">
        <f t="shared" si="3"/>
        <v>8</v>
      </c>
      <c r="T9" s="32" t="str">
        <f t="shared" si="4"/>
        <v xml:space="preserve"> </v>
      </c>
      <c r="U9" s="32">
        <f t="shared" si="5"/>
        <v>268</v>
      </c>
      <c r="V9" s="33" t="str">
        <f t="shared" si="5"/>
        <v xml:space="preserve"> </v>
      </c>
      <c r="W9" s="84"/>
    </row>
    <row r="10" spans="1:23" x14ac:dyDescent="0.25">
      <c r="A10" s="62">
        <v>4</v>
      </c>
      <c r="B10" s="53" t="s">
        <v>55</v>
      </c>
      <c r="C10" s="39">
        <v>4</v>
      </c>
      <c r="D10" s="40"/>
      <c r="E10" s="32">
        <f t="shared" si="6"/>
        <v>136</v>
      </c>
      <c r="F10" s="33" t="str">
        <f>IF(D10&gt;0,D10*34, " ")</f>
        <v xml:space="preserve"> </v>
      </c>
      <c r="G10" s="40">
        <v>4</v>
      </c>
      <c r="H10" s="40"/>
      <c r="I10" s="32">
        <f t="shared" si="7"/>
        <v>136</v>
      </c>
      <c r="J10" s="33" t="str">
        <f>IF(H10&gt;0,H10*34, " ")</f>
        <v xml:space="preserve"> </v>
      </c>
      <c r="K10" s="39">
        <v>3</v>
      </c>
      <c r="L10" s="40"/>
      <c r="M10" s="32">
        <f t="shared" si="0"/>
        <v>102</v>
      </c>
      <c r="N10" s="33" t="str">
        <f t="shared" si="0"/>
        <v xml:space="preserve"> </v>
      </c>
      <c r="O10" s="43">
        <v>3</v>
      </c>
      <c r="P10" s="40"/>
      <c r="Q10" s="32">
        <f t="shared" si="2"/>
        <v>96</v>
      </c>
      <c r="R10" s="33" t="str">
        <f t="shared" si="1"/>
        <v xml:space="preserve"> </v>
      </c>
      <c r="S10" s="82">
        <f t="shared" si="3"/>
        <v>14</v>
      </c>
      <c r="T10" s="32" t="str">
        <f t="shared" si="4"/>
        <v xml:space="preserve"> </v>
      </c>
      <c r="U10" s="32">
        <f t="shared" si="5"/>
        <v>470</v>
      </c>
      <c r="V10" s="33" t="str">
        <f t="shared" si="5"/>
        <v xml:space="preserve"> </v>
      </c>
      <c r="W10" s="84"/>
    </row>
    <row r="11" spans="1:23" x14ac:dyDescent="0.25">
      <c r="A11" s="62">
        <v>5</v>
      </c>
      <c r="B11" s="53" t="s">
        <v>21</v>
      </c>
      <c r="C11" s="39"/>
      <c r="D11" s="40">
        <v>2</v>
      </c>
      <c r="E11" s="32" t="str">
        <f t="shared" si="6"/>
        <v xml:space="preserve"> </v>
      </c>
      <c r="F11" s="33">
        <f>IF(D11&gt;0,D11*34, " ")</f>
        <v>68</v>
      </c>
      <c r="G11" s="40"/>
      <c r="H11" s="40"/>
      <c r="I11" s="32" t="str">
        <f t="shared" si="7"/>
        <v xml:space="preserve"> </v>
      </c>
      <c r="J11" s="33" t="str">
        <f>IF(H11&gt;0,H11*34, " ")</f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43"/>
      <c r="P11" s="40"/>
      <c r="Q11" s="32" t="str">
        <f t="shared" si="2"/>
        <v xml:space="preserve"> </v>
      </c>
      <c r="R11" s="33" t="str">
        <f t="shared" si="1"/>
        <v xml:space="preserve"> </v>
      </c>
      <c r="S11" s="82" t="str">
        <f t="shared" si="3"/>
        <v xml:space="preserve"> </v>
      </c>
      <c r="T11" s="32">
        <f t="shared" si="4"/>
        <v>2</v>
      </c>
      <c r="U11" s="32" t="str">
        <f t="shared" si="5"/>
        <v xml:space="preserve"> </v>
      </c>
      <c r="V11" s="33">
        <f t="shared" si="5"/>
        <v>68</v>
      </c>
      <c r="W11" s="84"/>
    </row>
    <row r="12" spans="1:23" x14ac:dyDescent="0.25">
      <c r="A12" s="62">
        <v>6</v>
      </c>
      <c r="B12" s="52" t="s">
        <v>14</v>
      </c>
      <c r="C12" s="39">
        <v>2</v>
      </c>
      <c r="D12" s="40"/>
      <c r="E12" s="32">
        <f t="shared" si="6"/>
        <v>68</v>
      </c>
      <c r="F12" s="33" t="str">
        <f>IF(D12&gt;0,D12*34, " ")</f>
        <v xml:space="preserve"> </v>
      </c>
      <c r="G12" s="40"/>
      <c r="H12" s="40"/>
      <c r="I12" s="32" t="str">
        <f t="shared" si="7"/>
        <v xml:space="preserve"> </v>
      </c>
      <c r="J12" s="33" t="str">
        <f>IF(H12&gt;0,H12*34, " ")</f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43"/>
      <c r="P12" s="40"/>
      <c r="Q12" s="32" t="str">
        <f t="shared" si="2"/>
        <v xml:space="preserve"> </v>
      </c>
      <c r="R12" s="33" t="str">
        <f t="shared" si="1"/>
        <v xml:space="preserve"> </v>
      </c>
      <c r="S12" s="82">
        <f t="shared" si="3"/>
        <v>2</v>
      </c>
      <c r="T12" s="32" t="str">
        <f t="shared" si="4"/>
        <v xml:space="preserve"> </v>
      </c>
      <c r="U12" s="32">
        <f t="shared" si="5"/>
        <v>68</v>
      </c>
      <c r="V12" s="33" t="str">
        <f t="shared" si="5"/>
        <v xml:space="preserve"> </v>
      </c>
      <c r="W12" s="84"/>
    </row>
    <row r="13" spans="1:23" x14ac:dyDescent="0.25">
      <c r="A13" s="62">
        <v>7</v>
      </c>
      <c r="B13" s="52" t="s">
        <v>77</v>
      </c>
      <c r="C13" s="39"/>
      <c r="D13" s="40"/>
      <c r="E13" s="32" t="str">
        <f t="shared" si="6"/>
        <v xml:space="preserve"> </v>
      </c>
      <c r="F13" s="33" t="str">
        <f>IF(D13&gt;0,D13*34, " ")</f>
        <v xml:space="preserve"> </v>
      </c>
      <c r="G13" s="40"/>
      <c r="H13" s="40"/>
      <c r="I13" s="32" t="str">
        <f t="shared" si="7"/>
        <v xml:space="preserve"> </v>
      </c>
      <c r="J13" s="33" t="str">
        <f>IF(H13&gt;0,H13*34, " ")</f>
        <v xml:space="preserve"> </v>
      </c>
      <c r="K13" s="39">
        <v>2</v>
      </c>
      <c r="L13" s="40"/>
      <c r="M13" s="32">
        <f t="shared" si="0"/>
        <v>68</v>
      </c>
      <c r="N13" s="33" t="str">
        <f t="shared" si="0"/>
        <v xml:space="preserve"> </v>
      </c>
      <c r="O13" s="43"/>
      <c r="P13" s="40"/>
      <c r="Q13" s="32" t="str">
        <f t="shared" si="2"/>
        <v xml:space="preserve"> </v>
      </c>
      <c r="R13" s="33" t="str">
        <f t="shared" si="1"/>
        <v xml:space="preserve"> </v>
      </c>
      <c r="S13" s="82">
        <v>2</v>
      </c>
      <c r="T13" s="32" t="str">
        <f t="shared" si="4"/>
        <v xml:space="preserve"> </v>
      </c>
      <c r="U13" s="32">
        <f t="shared" si="5"/>
        <v>68</v>
      </c>
      <c r="V13" s="33" t="str">
        <f t="shared" si="5"/>
        <v xml:space="preserve"> </v>
      </c>
      <c r="W13" s="84"/>
    </row>
    <row r="14" spans="1:23" x14ac:dyDescent="0.25">
      <c r="A14" s="62">
        <v>8</v>
      </c>
      <c r="B14" s="52" t="s">
        <v>22</v>
      </c>
      <c r="C14" s="39">
        <v>2</v>
      </c>
      <c r="D14" s="40"/>
      <c r="E14" s="32">
        <f t="shared" ref="E14:E16" si="8">IF(C14&gt;0,C14*34, " ")</f>
        <v>68</v>
      </c>
      <c r="F14" s="33"/>
      <c r="G14" s="40">
        <v>2</v>
      </c>
      <c r="H14" s="40"/>
      <c r="I14" s="32">
        <f t="shared" ref="I14:I16" si="9">IF(G14&gt;0,G14*34, " ")</f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82">
        <f t="shared" ref="S14" si="10">IF(C14+G14+K14+O14&gt;0,C14+G14+K14+O14, " ")</f>
        <v>4</v>
      </c>
      <c r="T14" s="32" t="str">
        <f t="shared" ref="T14" si="11">IF(D14+H14+L14+P14&gt;0, D14+H14+L14+P14, " ")</f>
        <v xml:space="preserve"> </v>
      </c>
      <c r="U14" s="32">
        <f t="shared" ref="U14:U16" si="12">IF(S14&lt;&gt;" ", (IF(E14&lt;&gt;" ", E14, 0)+IF(I14&lt;&gt;" ", I14, 0)+IF(M14&lt;&gt;" ", M14, 0)+IF(Q14&lt;&gt;" ", Q14, 0)), " ")</f>
        <v>136</v>
      </c>
      <c r="V14" s="33" t="str">
        <f t="shared" ref="V14" si="13">IF(T14&lt;&gt;" ", (IF(F14&lt;&gt;" ", F14, 0)+IF(J14&lt;&gt;" ", J14, 0)+IF(N14&lt;&gt;" ", N14, 0)+IF(R14&lt;&gt;" ", R14, 0)), " ")</f>
        <v xml:space="preserve"> </v>
      </c>
      <c r="W14" s="84"/>
    </row>
    <row r="15" spans="1:23" x14ac:dyDescent="0.25">
      <c r="A15" s="62">
        <v>9</v>
      </c>
      <c r="B15" s="51" t="s">
        <v>78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ref="M15:M17" si="14">IF(K15&gt;0,K15*34, " ")</f>
        <v>34</v>
      </c>
      <c r="N15" s="33"/>
      <c r="O15" s="43">
        <v>1</v>
      </c>
      <c r="P15" s="40"/>
      <c r="Q15" s="32">
        <f t="shared" ref="Q15:Q17" si="15">IF(O15&gt;0,O15*32, " ")</f>
        <v>32</v>
      </c>
      <c r="R15" s="33"/>
      <c r="S15" s="83">
        <f t="shared" ref="S15:S16" si="16">C15+G15+K15+O15</f>
        <v>4</v>
      </c>
      <c r="T15" s="93"/>
      <c r="U15" s="93">
        <f t="shared" si="12"/>
        <v>134</v>
      </c>
      <c r="V15" s="102"/>
      <c r="W15" s="84"/>
    </row>
    <row r="16" spans="1:23" x14ac:dyDescent="0.25">
      <c r="A16" s="62">
        <v>10</v>
      </c>
      <c r="B16" s="117" t="s">
        <v>79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4"/>
        <v xml:space="preserve"> </v>
      </c>
      <c r="N16" s="33"/>
      <c r="O16" s="43"/>
      <c r="P16" s="40"/>
      <c r="Q16" s="32" t="str">
        <f t="shared" si="15"/>
        <v xml:space="preserve"> </v>
      </c>
      <c r="R16" s="33"/>
      <c r="S16" s="82">
        <f t="shared" si="16"/>
        <v>2</v>
      </c>
      <c r="T16" s="116"/>
      <c r="U16" s="32">
        <f t="shared" si="12"/>
        <v>68</v>
      </c>
      <c r="V16" s="115"/>
      <c r="W16" s="84"/>
    </row>
    <row r="17" spans="1:23" ht="13.8" thickBot="1" x14ac:dyDescent="0.3">
      <c r="A17" s="62">
        <v>11</v>
      </c>
      <c r="B17" s="38" t="s">
        <v>80</v>
      </c>
      <c r="C17" s="119"/>
      <c r="D17" s="114"/>
      <c r="E17" s="74" t="str">
        <f>IF(C17&gt;0,C17*34, " ")</f>
        <v xml:space="preserve"> </v>
      </c>
      <c r="F17" s="75"/>
      <c r="G17" s="114"/>
      <c r="H17" s="114"/>
      <c r="I17" s="74"/>
      <c r="J17" s="75"/>
      <c r="K17" s="119">
        <v>1</v>
      </c>
      <c r="L17" s="114"/>
      <c r="M17" s="74">
        <f t="shared" si="14"/>
        <v>34</v>
      </c>
      <c r="N17" s="75"/>
      <c r="O17" s="120">
        <v>1</v>
      </c>
      <c r="P17" s="114"/>
      <c r="Q17" s="74">
        <f t="shared" si="15"/>
        <v>32</v>
      </c>
      <c r="R17" s="75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</row>
    <row r="18" spans="1:23" ht="13.8" thickBot="1" x14ac:dyDescent="0.3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8" t="s">
        <v>9</v>
      </c>
      <c r="T18" s="87" t="s">
        <v>10</v>
      </c>
      <c r="U18" s="87" t="s">
        <v>9</v>
      </c>
      <c r="V18" s="88" t="s">
        <v>10</v>
      </c>
      <c r="W18" s="84"/>
    </row>
    <row r="19" spans="1:23" x14ac:dyDescent="0.25">
      <c r="A19" s="62">
        <v>1</v>
      </c>
      <c r="B19" s="54" t="s">
        <v>130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3</v>
      </c>
      <c r="H19" s="46"/>
      <c r="I19" s="29">
        <f>IF(G19&gt;0,G19*34, " ")</f>
        <v>102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7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238</v>
      </c>
      <c r="V19" s="102" t="str">
        <f>IF(T19&lt;&gt;" ", (IF(F19&lt;&gt;" ", F19, 0)+IF(J19&lt;&gt;" ", J19, 0)+IF(N19&lt;&gt;" ", N19, 0)+IF(R19&lt;&gt;" ", R19, 0)), " ")</f>
        <v xml:space="preserve"> </v>
      </c>
      <c r="W19" s="84"/>
    </row>
    <row r="20" spans="1:23" x14ac:dyDescent="0.25">
      <c r="A20" s="63">
        <v>2</v>
      </c>
      <c r="B20" s="54" t="s">
        <v>67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7" si="17">IF(C20+G20+K20+O20&gt;0,C20+G20+K20+O20, " ")</f>
        <v xml:space="preserve"> </v>
      </c>
      <c r="T20" s="32">
        <f t="shared" ref="T20:T37" si="18">IF(D20+H20+L20+P20&gt;0, D20+H20+L20+P20, " ")</f>
        <v>2</v>
      </c>
      <c r="U20" s="32" t="str">
        <f t="shared" ref="U20:V37" si="19">IF(S20&lt;&gt;" ", (IF(E20&lt;&gt;" ", E20, 0)+IF(I20&lt;&gt;" ", I20, 0)+IF(M20&lt;&gt;" ", M20, 0)+IF(Q20&lt;&gt;" ", Q20, 0)), " ")</f>
        <v xml:space="preserve"> </v>
      </c>
      <c r="V20" s="33">
        <f t="shared" si="19"/>
        <v>68</v>
      </c>
      <c r="W20" s="84"/>
    </row>
    <row r="21" spans="1:23" x14ac:dyDescent="0.25">
      <c r="A21" s="63">
        <v>3</v>
      </c>
      <c r="B21" s="54" t="s">
        <v>68</v>
      </c>
      <c r="C21" s="45"/>
      <c r="D21" s="46">
        <v>3</v>
      </c>
      <c r="E21" s="81" t="str">
        <f>IF(C21&gt;0,C21*34, " ")</f>
        <v xml:space="preserve"> </v>
      </c>
      <c r="F21" s="33">
        <f>D21*34</f>
        <v>102</v>
      </c>
      <c r="G21" s="125"/>
      <c r="H21" s="110">
        <v>4</v>
      </c>
      <c r="I21" s="126"/>
      <c r="J21" s="127">
        <f>H21*34</f>
        <v>136</v>
      </c>
      <c r="K21" s="128"/>
      <c r="L21" s="110">
        <v>4</v>
      </c>
      <c r="M21" s="126"/>
      <c r="N21" s="127">
        <f>L21*34</f>
        <v>136</v>
      </c>
      <c r="O21" s="125"/>
      <c r="P21" s="110">
        <v>3</v>
      </c>
      <c r="Q21" s="32"/>
      <c r="R21" s="33">
        <f>P21*32</f>
        <v>96</v>
      </c>
      <c r="S21" s="82" t="str">
        <f t="shared" si="17"/>
        <v xml:space="preserve"> </v>
      </c>
      <c r="T21" s="32">
        <f t="shared" si="18"/>
        <v>14</v>
      </c>
      <c r="U21" s="32" t="str">
        <f t="shared" si="19"/>
        <v xml:space="preserve"> </v>
      </c>
      <c r="V21" s="33">
        <f t="shared" si="19"/>
        <v>470</v>
      </c>
      <c r="W21" s="84"/>
    </row>
    <row r="22" spans="1:23" x14ac:dyDescent="0.25">
      <c r="A22" s="62">
        <v>4</v>
      </c>
      <c r="B22" s="55" t="s">
        <v>69</v>
      </c>
      <c r="C22" s="45"/>
      <c r="D22" s="46">
        <v>2</v>
      </c>
      <c r="E22" s="32" t="str">
        <f t="shared" ref="E22:F37" si="20">IF(C22&gt;0,C22*34, " ")</f>
        <v xml:space="preserve"> </v>
      </c>
      <c r="F22" s="33">
        <f t="shared" si="20"/>
        <v>68</v>
      </c>
      <c r="G22" s="125"/>
      <c r="H22" s="110">
        <v>2</v>
      </c>
      <c r="I22" s="126" t="str">
        <f t="shared" ref="I22:J37" si="21">IF(G22&gt;0,G22*34, " ")</f>
        <v xml:space="preserve"> </v>
      </c>
      <c r="J22" s="127">
        <f t="shared" si="21"/>
        <v>68</v>
      </c>
      <c r="K22" s="128"/>
      <c r="L22" s="110"/>
      <c r="M22" s="126" t="str">
        <f t="shared" ref="M22:N37" si="22">IF(K22&gt;0,K22*34, " ")</f>
        <v xml:space="preserve"> </v>
      </c>
      <c r="N22" s="127" t="str">
        <f t="shared" si="22"/>
        <v xml:space="preserve"> </v>
      </c>
      <c r="O22" s="125"/>
      <c r="P22" s="110"/>
      <c r="Q22" s="32" t="str">
        <f t="shared" ref="Q22:R37" si="23">IF(O22&gt;0,O22*32, " ")</f>
        <v xml:space="preserve"> </v>
      </c>
      <c r="R22" s="33" t="str">
        <f t="shared" si="23"/>
        <v xml:space="preserve"> </v>
      </c>
      <c r="S22" s="82" t="str">
        <f t="shared" si="17"/>
        <v xml:space="preserve"> </v>
      </c>
      <c r="T22" s="32">
        <f t="shared" si="18"/>
        <v>4</v>
      </c>
      <c r="U22" s="32" t="str">
        <f t="shared" si="19"/>
        <v xml:space="preserve"> </v>
      </c>
      <c r="V22" s="33">
        <f t="shared" si="19"/>
        <v>136</v>
      </c>
      <c r="W22" s="84"/>
    </row>
    <row r="23" spans="1:23" x14ac:dyDescent="0.25">
      <c r="A23" s="63">
        <v>5</v>
      </c>
      <c r="B23" s="54" t="s">
        <v>70</v>
      </c>
      <c r="C23" s="45"/>
      <c r="D23" s="46"/>
      <c r="E23" s="32" t="str">
        <f t="shared" si="20"/>
        <v xml:space="preserve"> </v>
      </c>
      <c r="F23" s="33" t="str">
        <f>IF(D23&gt;0,D23*34, " ")</f>
        <v xml:space="preserve"> </v>
      </c>
      <c r="G23" s="125">
        <v>2</v>
      </c>
      <c r="H23" s="110"/>
      <c r="I23" s="126">
        <f>IF(G23&gt;0,G23*34, " ")</f>
        <v>68</v>
      </c>
      <c r="J23" s="127" t="str">
        <f>IF(H23&gt;0,H23*34, " ")</f>
        <v xml:space="preserve"> </v>
      </c>
      <c r="K23" s="128"/>
      <c r="L23" s="110"/>
      <c r="M23" s="126" t="str">
        <f>IF(K23&gt;0,K23*34, " ")</f>
        <v xml:space="preserve"> </v>
      </c>
      <c r="N23" s="127" t="str">
        <f>IF(L23&gt;0,L23*34, " ")</f>
        <v xml:space="preserve"> </v>
      </c>
      <c r="O23" s="125"/>
      <c r="P23" s="110"/>
      <c r="Q23" s="32" t="str">
        <f>IF(O23&gt;0,O23*32, " ")</f>
        <v xml:space="preserve"> </v>
      </c>
      <c r="R23" s="33" t="str">
        <f>IF(P23&gt;0,P23*32, " ")</f>
        <v xml:space="preserve"> </v>
      </c>
      <c r="S23" s="82">
        <f t="shared" si="17"/>
        <v>2</v>
      </c>
      <c r="T23" s="32" t="str">
        <f t="shared" si="18"/>
        <v xml:space="preserve"> </v>
      </c>
      <c r="U23" s="32">
        <f t="shared" si="19"/>
        <v>68</v>
      </c>
      <c r="V23" s="33" t="str">
        <f t="shared" si="19"/>
        <v xml:space="preserve"> </v>
      </c>
      <c r="W23" s="84"/>
    </row>
    <row r="24" spans="1:23" x14ac:dyDescent="0.25">
      <c r="A24" s="63">
        <v>6</v>
      </c>
      <c r="B24" s="54" t="s">
        <v>129</v>
      </c>
      <c r="C24" s="45"/>
      <c r="D24" s="46"/>
      <c r="E24" s="32"/>
      <c r="F24" s="33"/>
      <c r="G24" s="125"/>
      <c r="H24" s="110">
        <v>2</v>
      </c>
      <c r="I24" s="126"/>
      <c r="J24" s="127">
        <f>IF(H24&gt;0,H24*34, " ")</f>
        <v>68</v>
      </c>
      <c r="K24" s="128"/>
      <c r="L24" s="110"/>
      <c r="M24" s="126"/>
      <c r="N24" s="127"/>
      <c r="O24" s="125"/>
      <c r="P24" s="110"/>
      <c r="Q24" s="32"/>
      <c r="R24" s="33"/>
      <c r="S24" s="82"/>
      <c r="T24" s="32">
        <f t="shared" si="18"/>
        <v>2</v>
      </c>
      <c r="U24" s="32"/>
      <c r="V24" s="33">
        <v>68</v>
      </c>
      <c r="W24" s="84"/>
    </row>
    <row r="25" spans="1:23" x14ac:dyDescent="0.25">
      <c r="A25" s="63">
        <v>7</v>
      </c>
      <c r="B25" s="55" t="s">
        <v>126</v>
      </c>
      <c r="C25" s="45"/>
      <c r="D25" s="46"/>
      <c r="E25" s="32" t="str">
        <f t="shared" si="20"/>
        <v xml:space="preserve"> </v>
      </c>
      <c r="F25" s="33" t="str">
        <f t="shared" si="20"/>
        <v xml:space="preserve"> </v>
      </c>
      <c r="G25" s="125"/>
      <c r="H25" s="110">
        <v>2</v>
      </c>
      <c r="I25" s="126" t="str">
        <f t="shared" si="21"/>
        <v xml:space="preserve"> </v>
      </c>
      <c r="J25" s="127">
        <f t="shared" si="21"/>
        <v>68</v>
      </c>
      <c r="K25" s="128"/>
      <c r="L25" s="110"/>
      <c r="M25" s="126" t="str">
        <f t="shared" si="22"/>
        <v xml:space="preserve"> </v>
      </c>
      <c r="N25" s="127" t="str">
        <f t="shared" si="22"/>
        <v xml:space="preserve"> </v>
      </c>
      <c r="O25" s="125"/>
      <c r="P25" s="110"/>
      <c r="Q25" s="32" t="str">
        <f t="shared" si="23"/>
        <v xml:space="preserve"> </v>
      </c>
      <c r="R25" s="33" t="str">
        <f t="shared" si="23"/>
        <v xml:space="preserve"> </v>
      </c>
      <c r="S25" s="82" t="str">
        <f t="shared" si="17"/>
        <v xml:space="preserve"> </v>
      </c>
      <c r="T25" s="32">
        <f t="shared" si="18"/>
        <v>2</v>
      </c>
      <c r="U25" s="32" t="str">
        <f t="shared" si="19"/>
        <v xml:space="preserve"> </v>
      </c>
      <c r="V25" s="33">
        <f t="shared" si="19"/>
        <v>68</v>
      </c>
      <c r="W25" s="84"/>
    </row>
    <row r="26" spans="1:23" x14ac:dyDescent="0.25">
      <c r="A26" s="62">
        <v>8</v>
      </c>
      <c r="B26" s="54" t="s">
        <v>127</v>
      </c>
      <c r="C26" s="45"/>
      <c r="D26" s="46"/>
      <c r="E26" s="32" t="str">
        <f t="shared" si="20"/>
        <v xml:space="preserve"> </v>
      </c>
      <c r="F26" s="33" t="str">
        <f t="shared" si="20"/>
        <v xml:space="preserve"> </v>
      </c>
      <c r="G26" s="125"/>
      <c r="H26" s="110"/>
      <c r="I26" s="126" t="str">
        <f t="shared" si="21"/>
        <v xml:space="preserve"> </v>
      </c>
      <c r="J26" s="127" t="str">
        <f t="shared" si="21"/>
        <v xml:space="preserve"> </v>
      </c>
      <c r="K26" s="128"/>
      <c r="L26" s="110">
        <v>3</v>
      </c>
      <c r="M26" s="126" t="str">
        <f t="shared" si="22"/>
        <v xml:space="preserve"> </v>
      </c>
      <c r="N26" s="127">
        <f t="shared" si="22"/>
        <v>102</v>
      </c>
      <c r="O26" s="125"/>
      <c r="P26" s="110">
        <v>3</v>
      </c>
      <c r="Q26" s="32" t="str">
        <f t="shared" si="23"/>
        <v xml:space="preserve"> </v>
      </c>
      <c r="R26" s="33">
        <f t="shared" si="23"/>
        <v>96</v>
      </c>
      <c r="S26" s="82" t="str">
        <f t="shared" si="17"/>
        <v xml:space="preserve"> </v>
      </c>
      <c r="T26" s="32">
        <f t="shared" si="18"/>
        <v>6</v>
      </c>
      <c r="U26" s="32" t="str">
        <f t="shared" si="19"/>
        <v xml:space="preserve"> </v>
      </c>
      <c r="V26" s="33">
        <f t="shared" si="19"/>
        <v>198</v>
      </c>
      <c r="W26" s="84"/>
    </row>
    <row r="27" spans="1:23" x14ac:dyDescent="0.25">
      <c r="A27" s="62">
        <v>9</v>
      </c>
      <c r="B27" s="55" t="s">
        <v>71</v>
      </c>
      <c r="C27" s="45"/>
      <c r="D27" s="46"/>
      <c r="E27" s="32" t="str">
        <f>IF(C27&gt;0,C27*34, " ")</f>
        <v xml:space="preserve"> </v>
      </c>
      <c r="F27" s="33" t="str">
        <f>IF(D27&gt;0,D27*34, " ")</f>
        <v xml:space="preserve"> </v>
      </c>
      <c r="G27" s="125"/>
      <c r="H27" s="110"/>
      <c r="I27" s="126" t="str">
        <f>IF(G27&gt;0,G27*34, " ")</f>
        <v xml:space="preserve"> </v>
      </c>
      <c r="J27" s="127" t="str">
        <f>IF(H27&gt;0,H27*34, " ")</f>
        <v xml:space="preserve"> </v>
      </c>
      <c r="K27" s="128"/>
      <c r="L27" s="110">
        <v>2</v>
      </c>
      <c r="M27" s="126" t="str">
        <f>IF(K27&gt;0,K27*34, " ")</f>
        <v xml:space="preserve"> </v>
      </c>
      <c r="N27" s="127">
        <f>IF(L27&gt;0,L27*34, " ")</f>
        <v>68</v>
      </c>
      <c r="O27" s="125"/>
      <c r="P27" s="110"/>
      <c r="Q27" s="32" t="str">
        <f>IF(O27&gt;0,O27*32, " ")</f>
        <v xml:space="preserve"> </v>
      </c>
      <c r="R27" s="33" t="str">
        <f>IF(P27&gt;0,P27*32, " ")</f>
        <v xml:space="preserve"> </v>
      </c>
      <c r="S27" s="82" t="str">
        <f>IF(C27+G27+K27+O27&gt;0,C27+G27+K27+O27, " ")</f>
        <v xml:space="preserve"> </v>
      </c>
      <c r="T27" s="32">
        <f>IF(D27+H27+L27+P27&gt;0, D27+H27+L27+P27, " ")</f>
        <v>2</v>
      </c>
      <c r="U27" s="32" t="str">
        <f>IF(S27&lt;&gt;" ", (IF(E27&lt;&gt;" ", E27, 0)+IF(I27&lt;&gt;" ", I27, 0)+IF(M27&lt;&gt;" ", M27, 0)+IF(Q27&lt;&gt;" ", Q27, 0)), " ")</f>
        <v xml:space="preserve"> </v>
      </c>
      <c r="V27" s="33">
        <f>IF(T27&lt;&gt;" ", (IF(F27&lt;&gt;" ", F27, 0)+IF(J27&lt;&gt;" ", J27, 0)+IF(N27&lt;&gt;" ", N27, 0)+IF(R27&lt;&gt;" ", R27, 0)), " ")</f>
        <v>68</v>
      </c>
      <c r="W27" s="84"/>
    </row>
    <row r="28" spans="1:23" x14ac:dyDescent="0.25">
      <c r="A28" s="63">
        <v>10</v>
      </c>
      <c r="B28" s="56" t="s">
        <v>72</v>
      </c>
      <c r="C28" s="45"/>
      <c r="D28" s="46"/>
      <c r="E28" s="32"/>
      <c r="F28" s="33"/>
      <c r="G28" s="125"/>
      <c r="H28" s="110"/>
      <c r="I28" s="126"/>
      <c r="J28" s="127"/>
      <c r="K28" s="128">
        <v>1</v>
      </c>
      <c r="L28" s="110">
        <v>2</v>
      </c>
      <c r="M28" s="126">
        <f>K28*34</f>
        <v>34</v>
      </c>
      <c r="N28" s="127">
        <f>L28*34</f>
        <v>68</v>
      </c>
      <c r="O28" s="125"/>
      <c r="P28" s="110">
        <v>2</v>
      </c>
      <c r="Q28" s="32"/>
      <c r="R28" s="33">
        <f>P28*32</f>
        <v>64</v>
      </c>
      <c r="S28" s="82">
        <f>K28</f>
        <v>1</v>
      </c>
      <c r="T28" s="32">
        <f>SUM(L28,P28)</f>
        <v>4</v>
      </c>
      <c r="U28" s="32">
        <f>M28</f>
        <v>34</v>
      </c>
      <c r="V28" s="33">
        <f>SUM(N28,R28)</f>
        <v>132</v>
      </c>
      <c r="W28" s="84"/>
    </row>
    <row r="29" spans="1:23" x14ac:dyDescent="0.25">
      <c r="A29" s="63">
        <v>11</v>
      </c>
      <c r="B29" s="54" t="s">
        <v>73</v>
      </c>
      <c r="C29" s="45"/>
      <c r="D29" s="46"/>
      <c r="E29" s="32" t="str">
        <f t="shared" si="20"/>
        <v xml:space="preserve"> </v>
      </c>
      <c r="F29" s="33" t="str">
        <f t="shared" si="20"/>
        <v xml:space="preserve"> </v>
      </c>
      <c r="G29" s="125"/>
      <c r="H29" s="110"/>
      <c r="I29" s="126" t="str">
        <f t="shared" si="21"/>
        <v xml:space="preserve"> </v>
      </c>
      <c r="J29" s="127" t="str">
        <f t="shared" si="21"/>
        <v xml:space="preserve"> </v>
      </c>
      <c r="K29" s="128">
        <v>1</v>
      </c>
      <c r="L29" s="110">
        <v>2</v>
      </c>
      <c r="M29" s="126">
        <f t="shared" si="22"/>
        <v>34</v>
      </c>
      <c r="N29" s="127">
        <f t="shared" si="22"/>
        <v>68</v>
      </c>
      <c r="O29" s="125"/>
      <c r="P29" s="110"/>
      <c r="Q29" s="32" t="str">
        <f t="shared" si="23"/>
        <v xml:space="preserve"> </v>
      </c>
      <c r="R29" s="33" t="str">
        <f t="shared" si="23"/>
        <v xml:space="preserve"> </v>
      </c>
      <c r="S29" s="82">
        <f t="shared" si="17"/>
        <v>1</v>
      </c>
      <c r="T29" s="32">
        <f t="shared" si="18"/>
        <v>2</v>
      </c>
      <c r="U29" s="32">
        <f t="shared" si="19"/>
        <v>34</v>
      </c>
      <c r="V29" s="33">
        <f t="shared" si="19"/>
        <v>68</v>
      </c>
      <c r="W29" s="84"/>
    </row>
    <row r="30" spans="1:23" x14ac:dyDescent="0.25">
      <c r="A30" s="63">
        <v>12</v>
      </c>
      <c r="B30" s="56" t="s">
        <v>74</v>
      </c>
      <c r="C30" s="45"/>
      <c r="D30" s="46"/>
      <c r="E30" s="32" t="str">
        <f t="shared" si="20"/>
        <v xml:space="preserve"> </v>
      </c>
      <c r="F30" s="33" t="str">
        <f t="shared" si="20"/>
        <v xml:space="preserve"> </v>
      </c>
      <c r="G30" s="125"/>
      <c r="H30" s="110"/>
      <c r="I30" s="126" t="str">
        <f t="shared" si="21"/>
        <v xml:space="preserve"> </v>
      </c>
      <c r="J30" s="127" t="str">
        <f t="shared" si="21"/>
        <v xml:space="preserve"> </v>
      </c>
      <c r="K30" s="128"/>
      <c r="L30" s="110"/>
      <c r="M30" s="126" t="str">
        <f t="shared" si="22"/>
        <v xml:space="preserve"> </v>
      </c>
      <c r="N30" s="127" t="str">
        <f t="shared" si="22"/>
        <v xml:space="preserve"> </v>
      </c>
      <c r="O30" s="125">
        <v>2</v>
      </c>
      <c r="P30" s="110"/>
      <c r="Q30" s="32">
        <f t="shared" si="23"/>
        <v>64</v>
      </c>
      <c r="R30" s="33" t="str">
        <f t="shared" si="23"/>
        <v xml:space="preserve"> </v>
      </c>
      <c r="S30" s="82">
        <f t="shared" si="17"/>
        <v>2</v>
      </c>
      <c r="T30" s="32" t="str">
        <f t="shared" si="18"/>
        <v xml:space="preserve"> </v>
      </c>
      <c r="U30" s="32">
        <f t="shared" si="19"/>
        <v>64</v>
      </c>
      <c r="V30" s="33" t="str">
        <f t="shared" si="19"/>
        <v xml:space="preserve"> </v>
      </c>
      <c r="W30" s="84"/>
    </row>
    <row r="31" spans="1:23" x14ac:dyDescent="0.25">
      <c r="A31" s="63">
        <v>13</v>
      </c>
      <c r="B31" s="56" t="s">
        <v>75</v>
      </c>
      <c r="C31" s="45"/>
      <c r="D31" s="46"/>
      <c r="E31" s="32"/>
      <c r="F31" s="33"/>
      <c r="G31" s="125"/>
      <c r="H31" s="110"/>
      <c r="I31" s="126"/>
      <c r="J31" s="127"/>
      <c r="K31" s="128"/>
      <c r="L31" s="110"/>
      <c r="M31" s="126"/>
      <c r="N31" s="127"/>
      <c r="O31" s="125">
        <v>2</v>
      </c>
      <c r="P31" s="110"/>
      <c r="Q31" s="32">
        <f>O31*32</f>
        <v>64</v>
      </c>
      <c r="R31" s="33"/>
      <c r="S31" s="82">
        <f>SUM(O31)</f>
        <v>2</v>
      </c>
      <c r="T31" s="32"/>
      <c r="U31" s="32">
        <f>SUM(Q31)</f>
        <v>64</v>
      </c>
      <c r="V31" s="33"/>
      <c r="W31" s="84"/>
    </row>
    <row r="32" spans="1:23" x14ac:dyDescent="0.25">
      <c r="A32" s="63">
        <v>14</v>
      </c>
      <c r="B32" s="80" t="s">
        <v>76</v>
      </c>
      <c r="C32" s="49"/>
      <c r="D32" s="46"/>
      <c r="E32" s="32" t="str">
        <f t="shared" si="20"/>
        <v xml:space="preserve"> </v>
      </c>
      <c r="F32" s="33"/>
      <c r="G32" s="110"/>
      <c r="H32" s="110"/>
      <c r="I32" s="126"/>
      <c r="J32" s="127"/>
      <c r="K32" s="128"/>
      <c r="L32" s="110"/>
      <c r="M32" s="126"/>
      <c r="N32" s="127"/>
      <c r="O32" s="110">
        <v>1</v>
      </c>
      <c r="P32" s="110">
        <v>1</v>
      </c>
      <c r="Q32" s="32">
        <f t="shared" si="23"/>
        <v>32</v>
      </c>
      <c r="R32" s="33">
        <f>P32*32</f>
        <v>32</v>
      </c>
      <c r="S32" s="82">
        <f t="shared" si="17"/>
        <v>1</v>
      </c>
      <c r="T32" s="32">
        <f t="shared" si="18"/>
        <v>1</v>
      </c>
      <c r="U32" s="32">
        <f t="shared" si="19"/>
        <v>32</v>
      </c>
      <c r="V32" s="33">
        <f t="shared" si="19"/>
        <v>32</v>
      </c>
      <c r="W32" s="84"/>
    </row>
    <row r="33" spans="1:23" x14ac:dyDescent="0.25">
      <c r="A33" s="62">
        <v>15</v>
      </c>
      <c r="B33" s="54" t="s">
        <v>132</v>
      </c>
      <c r="C33" s="45"/>
      <c r="D33" s="46"/>
      <c r="E33" s="32" t="str">
        <f t="shared" si="20"/>
        <v xml:space="preserve"> </v>
      </c>
      <c r="F33" s="33" t="str">
        <f t="shared" si="20"/>
        <v xml:space="preserve"> </v>
      </c>
      <c r="G33" s="49"/>
      <c r="H33" s="46"/>
      <c r="I33" s="32" t="str">
        <f t="shared" si="21"/>
        <v xml:space="preserve"> </v>
      </c>
      <c r="J33" s="33" t="str">
        <f t="shared" si="21"/>
        <v xml:space="preserve"> </v>
      </c>
      <c r="K33" s="45"/>
      <c r="L33" s="46"/>
      <c r="M33" s="32" t="str">
        <f t="shared" si="22"/>
        <v xml:space="preserve"> </v>
      </c>
      <c r="N33" s="33" t="str">
        <f t="shared" si="22"/>
        <v xml:space="preserve"> </v>
      </c>
      <c r="O33" s="49">
        <v>2</v>
      </c>
      <c r="P33" s="46"/>
      <c r="Q33" s="32">
        <f t="shared" si="23"/>
        <v>64</v>
      </c>
      <c r="R33" s="33" t="str">
        <f t="shared" si="23"/>
        <v xml:space="preserve"> </v>
      </c>
      <c r="S33" s="82">
        <f t="shared" si="17"/>
        <v>2</v>
      </c>
      <c r="T33" s="32" t="str">
        <f t="shared" si="18"/>
        <v xml:space="preserve"> </v>
      </c>
      <c r="U33" s="32">
        <f t="shared" si="19"/>
        <v>64</v>
      </c>
      <c r="V33" s="33" t="str">
        <f t="shared" si="19"/>
        <v xml:space="preserve"> </v>
      </c>
      <c r="W33" s="84"/>
    </row>
    <row r="34" spans="1:23" x14ac:dyDescent="0.25">
      <c r="A34" s="63">
        <v>16</v>
      </c>
      <c r="B34" s="38" t="s">
        <v>45</v>
      </c>
      <c r="C34" s="45"/>
      <c r="D34" s="46"/>
      <c r="E34" s="32" t="str">
        <f t="shared" si="20"/>
        <v xml:space="preserve"> </v>
      </c>
      <c r="F34" s="33" t="str">
        <f t="shared" si="20"/>
        <v xml:space="preserve"> </v>
      </c>
      <c r="G34" s="49"/>
      <c r="H34" s="46"/>
      <c r="I34" s="32" t="str">
        <f t="shared" si="21"/>
        <v xml:space="preserve"> </v>
      </c>
      <c r="J34" s="33" t="str">
        <f t="shared" si="21"/>
        <v xml:space="preserve"> </v>
      </c>
      <c r="K34" s="45"/>
      <c r="L34" s="46"/>
      <c r="M34" s="32" t="str">
        <f t="shared" si="22"/>
        <v xml:space="preserve"> </v>
      </c>
      <c r="N34" s="33" t="str">
        <f t="shared" si="22"/>
        <v xml:space="preserve"> </v>
      </c>
      <c r="O34" s="49">
        <v>2</v>
      </c>
      <c r="P34" s="46"/>
      <c r="Q34" s="32">
        <f t="shared" si="23"/>
        <v>64</v>
      </c>
      <c r="R34" s="33" t="str">
        <f t="shared" si="23"/>
        <v xml:space="preserve"> </v>
      </c>
      <c r="S34" s="82">
        <f t="shared" si="17"/>
        <v>2</v>
      </c>
      <c r="T34" s="32" t="str">
        <f t="shared" si="18"/>
        <v xml:space="preserve"> </v>
      </c>
      <c r="U34" s="32">
        <f t="shared" si="19"/>
        <v>64</v>
      </c>
      <c r="V34" s="33" t="str">
        <f t="shared" si="19"/>
        <v xml:space="preserve"> </v>
      </c>
      <c r="W34" s="84"/>
    </row>
    <row r="35" spans="1:23" x14ac:dyDescent="0.25">
      <c r="A35" s="63">
        <v>17</v>
      </c>
      <c r="B35" s="38" t="s">
        <v>26</v>
      </c>
      <c r="C35" s="45"/>
      <c r="D35" s="46">
        <v>2</v>
      </c>
      <c r="E35" s="32" t="str">
        <f t="shared" si="20"/>
        <v xml:space="preserve"> </v>
      </c>
      <c r="F35" s="33">
        <v>68</v>
      </c>
      <c r="G35" s="49"/>
      <c r="H35" s="46">
        <v>2</v>
      </c>
      <c r="I35" s="32" t="str">
        <f t="shared" si="21"/>
        <v xml:space="preserve"> </v>
      </c>
      <c r="J35" s="33">
        <f t="shared" si="21"/>
        <v>68</v>
      </c>
      <c r="K35" s="45"/>
      <c r="L35" s="46">
        <v>2</v>
      </c>
      <c r="M35" s="32" t="str">
        <f t="shared" si="22"/>
        <v xml:space="preserve"> </v>
      </c>
      <c r="N35" s="33">
        <f t="shared" si="22"/>
        <v>68</v>
      </c>
      <c r="O35" s="49"/>
      <c r="P35" s="46">
        <v>2</v>
      </c>
      <c r="Q35" s="32" t="str">
        <f t="shared" si="23"/>
        <v xml:space="preserve"> </v>
      </c>
      <c r="R35" s="33">
        <f t="shared" si="23"/>
        <v>64</v>
      </c>
      <c r="S35" s="82" t="str">
        <f t="shared" si="17"/>
        <v xml:space="preserve"> </v>
      </c>
      <c r="T35" s="32">
        <f t="shared" si="18"/>
        <v>8</v>
      </c>
      <c r="U35" s="32" t="str">
        <f t="shared" si="19"/>
        <v xml:space="preserve"> </v>
      </c>
      <c r="V35" s="33">
        <f t="shared" si="19"/>
        <v>268</v>
      </c>
      <c r="W35" s="84"/>
    </row>
    <row r="36" spans="1:23" x14ac:dyDescent="0.25">
      <c r="A36" s="63"/>
      <c r="B36" s="38" t="s">
        <v>58</v>
      </c>
      <c r="C36" s="47"/>
      <c r="D36" s="48"/>
      <c r="E36" s="32"/>
      <c r="F36" s="33"/>
      <c r="G36" s="50"/>
      <c r="H36" s="48"/>
      <c r="I36" s="32"/>
      <c r="J36" s="33"/>
      <c r="K36" s="47"/>
      <c r="L36" s="48"/>
      <c r="M36" s="32"/>
      <c r="N36" s="33"/>
      <c r="O36" s="50"/>
      <c r="P36" s="48"/>
      <c r="Q36" s="32"/>
      <c r="R36" s="33"/>
      <c r="S36" s="82" t="str">
        <f t="shared" si="17"/>
        <v xml:space="preserve"> </v>
      </c>
      <c r="T36" s="32" t="str">
        <f t="shared" si="18"/>
        <v xml:space="preserve"> </v>
      </c>
      <c r="U36" s="32" t="str">
        <f t="shared" si="19"/>
        <v xml:space="preserve"> </v>
      </c>
      <c r="V36" s="33" t="str">
        <f t="shared" si="19"/>
        <v xml:space="preserve"> </v>
      </c>
      <c r="W36" s="84"/>
    </row>
    <row r="37" spans="1:23" ht="13.8" thickBot="1" x14ac:dyDescent="0.3">
      <c r="A37" s="63"/>
      <c r="B37" s="38" t="s">
        <v>108</v>
      </c>
      <c r="C37" s="47"/>
      <c r="D37" s="48"/>
      <c r="E37" s="32" t="str">
        <f t="shared" si="20"/>
        <v xml:space="preserve"> </v>
      </c>
      <c r="F37" s="33" t="str">
        <f t="shared" si="20"/>
        <v xml:space="preserve"> </v>
      </c>
      <c r="G37" s="50"/>
      <c r="H37" s="48"/>
      <c r="I37" s="32" t="str">
        <f t="shared" si="21"/>
        <v xml:space="preserve"> </v>
      </c>
      <c r="J37" s="33" t="str">
        <f t="shared" si="21"/>
        <v xml:space="preserve"> </v>
      </c>
      <c r="K37" s="47"/>
      <c r="L37" s="48"/>
      <c r="M37" s="32" t="str">
        <f t="shared" si="22"/>
        <v xml:space="preserve"> </v>
      </c>
      <c r="N37" s="33" t="str">
        <f t="shared" si="22"/>
        <v xml:space="preserve"> </v>
      </c>
      <c r="O37" s="50"/>
      <c r="P37" s="48"/>
      <c r="Q37" s="32" t="str">
        <f t="shared" si="23"/>
        <v xml:space="preserve"> </v>
      </c>
      <c r="R37" s="75" t="str">
        <f t="shared" si="23"/>
        <v xml:space="preserve"> </v>
      </c>
      <c r="S37" s="97" t="str">
        <f t="shared" si="17"/>
        <v xml:space="preserve"> </v>
      </c>
      <c r="T37" s="74" t="str">
        <f t="shared" si="18"/>
        <v xml:space="preserve"> </v>
      </c>
      <c r="U37" s="74" t="str">
        <f t="shared" si="19"/>
        <v xml:space="preserve"> </v>
      </c>
      <c r="V37" s="75" t="str">
        <f t="shared" si="19"/>
        <v xml:space="preserve"> </v>
      </c>
      <c r="W37" s="84"/>
    </row>
    <row r="38" spans="1:23" ht="13.8" thickBot="1" x14ac:dyDescent="0.3">
      <c r="A38" s="235" t="s">
        <v>18</v>
      </c>
      <c r="B38" s="236"/>
      <c r="C38" s="67">
        <f>SUM(C7:C15)</f>
        <v>16</v>
      </c>
      <c r="D38" s="16">
        <f t="shared" ref="D38:J38" si="24">SUM(D7:D17)</f>
        <v>2</v>
      </c>
      <c r="E38" s="68">
        <f>SUM(E7:E15)</f>
        <v>544</v>
      </c>
      <c r="F38" s="17">
        <f t="shared" si="24"/>
        <v>68</v>
      </c>
      <c r="G38" s="67">
        <f>SUM(G7:G15)</f>
        <v>14</v>
      </c>
      <c r="H38" s="16">
        <f t="shared" si="24"/>
        <v>0</v>
      </c>
      <c r="I38" s="68">
        <f>SUM(I7:I15)</f>
        <v>476</v>
      </c>
      <c r="J38" s="17">
        <f t="shared" si="24"/>
        <v>0</v>
      </c>
      <c r="K38" s="67">
        <f>SUM(K7:K15)</f>
        <v>13</v>
      </c>
      <c r="L38" s="16">
        <f t="shared" ref="L38:R38" si="25">SUM(L7:L17)</f>
        <v>0</v>
      </c>
      <c r="M38" s="68">
        <f>SUM(M7:M15)</f>
        <v>442</v>
      </c>
      <c r="N38" s="17">
        <f t="shared" si="25"/>
        <v>0</v>
      </c>
      <c r="O38" s="67">
        <f>SUM(O7:O15)</f>
        <v>11</v>
      </c>
      <c r="P38" s="16">
        <f t="shared" si="25"/>
        <v>0</v>
      </c>
      <c r="Q38" s="68">
        <f>SUM(Q7:Q16)</f>
        <v>352</v>
      </c>
      <c r="R38" s="17">
        <f t="shared" si="25"/>
        <v>0</v>
      </c>
      <c r="S38" s="107">
        <f>SUM(S7:S15)</f>
        <v>54</v>
      </c>
      <c r="T38" s="91">
        <f>SUM(T7:T17)</f>
        <v>2</v>
      </c>
      <c r="U38" s="105">
        <f>SUM(U7:U15)</f>
        <v>1814</v>
      </c>
      <c r="V38" s="92">
        <f>SUM(V7:V17)</f>
        <v>68</v>
      </c>
      <c r="W38" s="84"/>
    </row>
    <row r="39" spans="1:23" ht="13.8" thickBot="1" x14ac:dyDescent="0.3">
      <c r="A39" s="261" t="s">
        <v>19</v>
      </c>
      <c r="B39" s="262"/>
      <c r="C39" s="18">
        <f t="shared" ref="C39:V39" si="26">SUM(C19:C37)</f>
        <v>4</v>
      </c>
      <c r="D39" s="19">
        <f t="shared" si="26"/>
        <v>9</v>
      </c>
      <c r="E39" s="19">
        <f t="shared" si="26"/>
        <v>136</v>
      </c>
      <c r="F39" s="20">
        <f t="shared" si="26"/>
        <v>306</v>
      </c>
      <c r="G39" s="18">
        <f t="shared" si="26"/>
        <v>5</v>
      </c>
      <c r="H39" s="19">
        <f t="shared" si="26"/>
        <v>12</v>
      </c>
      <c r="I39" s="19">
        <f t="shared" si="26"/>
        <v>170</v>
      </c>
      <c r="J39" s="20">
        <f t="shared" si="26"/>
        <v>408</v>
      </c>
      <c r="K39" s="18">
        <f t="shared" si="26"/>
        <v>2</v>
      </c>
      <c r="L39" s="19">
        <f t="shared" si="26"/>
        <v>15</v>
      </c>
      <c r="M39" s="19">
        <f t="shared" si="26"/>
        <v>68</v>
      </c>
      <c r="N39" s="20">
        <f t="shared" si="26"/>
        <v>510</v>
      </c>
      <c r="O39" s="18">
        <f t="shared" si="26"/>
        <v>9</v>
      </c>
      <c r="P39" s="19">
        <f t="shared" si="26"/>
        <v>11</v>
      </c>
      <c r="Q39" s="19">
        <f t="shared" si="26"/>
        <v>288</v>
      </c>
      <c r="R39" s="20">
        <f t="shared" si="26"/>
        <v>352</v>
      </c>
      <c r="S39" s="99">
        <f t="shared" si="26"/>
        <v>20</v>
      </c>
      <c r="T39" s="19">
        <f t="shared" si="26"/>
        <v>47</v>
      </c>
      <c r="U39" s="19">
        <f t="shared" si="26"/>
        <v>662</v>
      </c>
      <c r="V39" s="20">
        <f t="shared" si="26"/>
        <v>1576</v>
      </c>
      <c r="W39" s="90"/>
    </row>
    <row r="40" spans="1:23" ht="14.4" thickTop="1" thickBot="1" x14ac:dyDescent="0.3">
      <c r="A40" s="263" t="s">
        <v>20</v>
      </c>
      <c r="B40" s="264"/>
      <c r="C40" s="123">
        <f>C38+C39</f>
        <v>20</v>
      </c>
      <c r="D40" s="122">
        <f t="shared" ref="D40:V40" si="27">D38+D39</f>
        <v>11</v>
      </c>
      <c r="E40" s="122">
        <f t="shared" si="27"/>
        <v>680</v>
      </c>
      <c r="F40" s="24">
        <f t="shared" si="27"/>
        <v>374</v>
      </c>
      <c r="G40" s="123">
        <f t="shared" si="27"/>
        <v>19</v>
      </c>
      <c r="H40" s="122">
        <f t="shared" si="27"/>
        <v>12</v>
      </c>
      <c r="I40" s="122">
        <f t="shared" si="27"/>
        <v>646</v>
      </c>
      <c r="J40" s="24">
        <f t="shared" si="27"/>
        <v>408</v>
      </c>
      <c r="K40" s="123">
        <f t="shared" si="27"/>
        <v>15</v>
      </c>
      <c r="L40" s="122">
        <f t="shared" si="27"/>
        <v>15</v>
      </c>
      <c r="M40" s="122">
        <f t="shared" si="27"/>
        <v>510</v>
      </c>
      <c r="N40" s="24">
        <f t="shared" si="27"/>
        <v>510</v>
      </c>
      <c r="O40" s="123">
        <f t="shared" si="27"/>
        <v>20</v>
      </c>
      <c r="P40" s="122">
        <f t="shared" si="27"/>
        <v>11</v>
      </c>
      <c r="Q40" s="122">
        <f t="shared" si="27"/>
        <v>640</v>
      </c>
      <c r="R40" s="24">
        <f t="shared" si="27"/>
        <v>352</v>
      </c>
      <c r="S40" s="100">
        <f t="shared" si="27"/>
        <v>74</v>
      </c>
      <c r="T40" s="122">
        <f t="shared" si="27"/>
        <v>49</v>
      </c>
      <c r="U40" s="122">
        <f t="shared" si="27"/>
        <v>2476</v>
      </c>
      <c r="V40" s="24">
        <f t="shared" si="27"/>
        <v>1644</v>
      </c>
      <c r="W40" s="84"/>
    </row>
    <row r="41" spans="1:23" ht="14.4" thickTop="1" thickBot="1" x14ac:dyDescent="0.3">
      <c r="A41" s="272"/>
      <c r="B41" s="273"/>
      <c r="C41" s="267">
        <f>C40+D40</f>
        <v>31</v>
      </c>
      <c r="D41" s="274"/>
      <c r="E41" s="269">
        <f>E40+F40</f>
        <v>1054</v>
      </c>
      <c r="F41" s="275"/>
      <c r="G41" s="267">
        <f>G40+H40</f>
        <v>31</v>
      </c>
      <c r="H41" s="274"/>
      <c r="I41" s="269">
        <f>I40+J40</f>
        <v>1054</v>
      </c>
      <c r="J41" s="275"/>
      <c r="K41" s="267">
        <f>K40+L40</f>
        <v>30</v>
      </c>
      <c r="L41" s="274"/>
      <c r="M41" s="269">
        <f>M40+N40</f>
        <v>1020</v>
      </c>
      <c r="N41" s="275"/>
      <c r="O41" s="267">
        <f>O40+P40</f>
        <v>31</v>
      </c>
      <c r="P41" s="274"/>
      <c r="Q41" s="269">
        <f>Q40+R40</f>
        <v>992</v>
      </c>
      <c r="R41" s="275"/>
      <c r="S41" s="267">
        <f>S40+T40</f>
        <v>123</v>
      </c>
      <c r="T41" s="274"/>
      <c r="U41" s="269">
        <f>U40+V40</f>
        <v>4120</v>
      </c>
      <c r="V41" s="275"/>
      <c r="W41" s="84"/>
    </row>
    <row r="42" spans="1:23" ht="13.8" thickTop="1" x14ac:dyDescent="0.25">
      <c r="A42" s="26"/>
      <c r="B42" s="58"/>
      <c r="C42" s="27"/>
      <c r="D42" s="27"/>
      <c r="E42" s="27"/>
      <c r="F42" s="27"/>
      <c r="G42" s="27"/>
      <c r="H42" s="27"/>
      <c r="I42" s="27"/>
      <c r="J42" s="59"/>
      <c r="K42" s="27"/>
      <c r="L42" s="27"/>
      <c r="M42" s="27"/>
      <c r="N42" s="27"/>
      <c r="O42" s="27"/>
      <c r="P42" s="27"/>
      <c r="Q42" s="27"/>
      <c r="R42" s="27"/>
      <c r="S42" s="27"/>
      <c r="T42" s="9"/>
      <c r="U42" s="27"/>
      <c r="V42" s="9"/>
      <c r="W42" s="9"/>
    </row>
    <row r="43" spans="1:23" ht="29.85" customHeight="1" x14ac:dyDescent="0.25">
      <c r="B43" s="271" t="s">
        <v>82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</row>
    <row r="44" spans="1:23" x14ac:dyDescent="0.25">
      <c r="B44" s="58" t="s">
        <v>112</v>
      </c>
    </row>
    <row r="45" spans="1:23" x14ac:dyDescent="0.25">
      <c r="B45" s="58" t="s">
        <v>113</v>
      </c>
    </row>
    <row r="46" spans="1:23" x14ac:dyDescent="0.25">
      <c r="B46" s="59" t="s">
        <v>116</v>
      </c>
    </row>
  </sheetData>
  <mergeCells count="34"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6:B6"/>
    <mergeCell ref="A18:B18"/>
    <mergeCell ref="A38:B38"/>
    <mergeCell ref="A39:B39"/>
    <mergeCell ref="I41:J4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workbookViewId="0">
      <selection sqref="A1:G1"/>
    </sheetView>
  </sheetViews>
  <sheetFormatPr defaultColWidth="8.88671875" defaultRowHeight="13.8" x14ac:dyDescent="0.25"/>
  <cols>
    <col min="1" max="1" width="3.5546875" style="131" customWidth="1"/>
    <col min="2" max="2" width="40.44140625" style="131" customWidth="1"/>
    <col min="3" max="19" width="7.33203125" style="131" customWidth="1"/>
    <col min="20" max="20" width="7.33203125" style="132" customWidth="1"/>
    <col min="21" max="21" width="7.33203125" style="131" customWidth="1"/>
    <col min="22" max="22" width="7.33203125" style="132" customWidth="1"/>
    <col min="23" max="23" width="6.109375" style="132" customWidth="1"/>
    <col min="24" max="16384" width="8.88671875" style="131"/>
  </cols>
  <sheetData>
    <row r="1" spans="1:24" ht="15" customHeight="1" x14ac:dyDescent="0.25">
      <c r="A1" s="319" t="s">
        <v>23</v>
      </c>
      <c r="B1" s="320"/>
      <c r="C1" s="320"/>
      <c r="D1" s="320"/>
      <c r="E1" s="320"/>
      <c r="F1" s="320"/>
      <c r="G1" s="320"/>
      <c r="H1" s="231"/>
      <c r="I1" s="231"/>
      <c r="J1" s="231"/>
      <c r="K1" s="231"/>
      <c r="L1" s="231"/>
      <c r="M1" s="231"/>
      <c r="N1" s="231"/>
    </row>
    <row r="2" spans="1:24" ht="15" customHeight="1" x14ac:dyDescent="0.25">
      <c r="A2" s="321" t="s">
        <v>87</v>
      </c>
      <c r="B2" s="322"/>
      <c r="C2" s="322"/>
      <c r="D2" s="322"/>
      <c r="E2" s="322"/>
      <c r="F2" s="322"/>
      <c r="G2" s="322"/>
      <c r="H2" s="231"/>
      <c r="I2" s="231"/>
      <c r="J2" s="231"/>
      <c r="K2" s="231"/>
      <c r="L2" s="231"/>
      <c r="M2" s="231"/>
      <c r="N2" s="231"/>
    </row>
    <row r="3" spans="1:24" ht="15" customHeight="1" thickBot="1" x14ac:dyDescent="0.3">
      <c r="A3" s="133"/>
      <c r="B3" s="134"/>
    </row>
    <row r="4" spans="1:24" ht="15" customHeight="1" thickTop="1" x14ac:dyDescent="0.25">
      <c r="A4" s="323" t="s">
        <v>0</v>
      </c>
      <c r="B4" s="324"/>
      <c r="C4" s="313" t="s">
        <v>1</v>
      </c>
      <c r="D4" s="304"/>
      <c r="E4" s="304"/>
      <c r="F4" s="314"/>
      <c r="G4" s="303" t="s">
        <v>2</v>
      </c>
      <c r="H4" s="304"/>
      <c r="I4" s="304"/>
      <c r="J4" s="304"/>
      <c r="K4" s="313" t="s">
        <v>3</v>
      </c>
      <c r="L4" s="304"/>
      <c r="M4" s="304"/>
      <c r="N4" s="314"/>
      <c r="O4" s="303" t="s">
        <v>4</v>
      </c>
      <c r="P4" s="304"/>
      <c r="Q4" s="304"/>
      <c r="R4" s="304"/>
      <c r="S4" s="305" t="s">
        <v>5</v>
      </c>
      <c r="T4" s="306"/>
      <c r="U4" s="306"/>
      <c r="V4" s="307"/>
      <c r="W4" s="135"/>
      <c r="X4" s="136"/>
    </row>
    <row r="5" spans="1:24" ht="15" customHeight="1" x14ac:dyDescent="0.25">
      <c r="A5" s="325"/>
      <c r="B5" s="326"/>
      <c r="C5" s="308" t="s">
        <v>6</v>
      </c>
      <c r="D5" s="309"/>
      <c r="E5" s="310" t="s">
        <v>7</v>
      </c>
      <c r="F5" s="311"/>
      <c r="G5" s="312" t="s">
        <v>6</v>
      </c>
      <c r="H5" s="309"/>
      <c r="I5" s="310" t="s">
        <v>7</v>
      </c>
      <c r="J5" s="312"/>
      <c r="K5" s="308" t="s">
        <v>6</v>
      </c>
      <c r="L5" s="309"/>
      <c r="M5" s="310" t="s">
        <v>7</v>
      </c>
      <c r="N5" s="311"/>
      <c r="O5" s="312" t="s">
        <v>6</v>
      </c>
      <c r="P5" s="309"/>
      <c r="Q5" s="310" t="s">
        <v>7</v>
      </c>
      <c r="R5" s="312"/>
      <c r="S5" s="308" t="s">
        <v>6</v>
      </c>
      <c r="T5" s="309"/>
      <c r="U5" s="310" t="s">
        <v>7</v>
      </c>
      <c r="V5" s="311"/>
      <c r="W5" s="135"/>
      <c r="X5" s="136"/>
    </row>
    <row r="6" spans="1:24" ht="15" customHeight="1" thickBot="1" x14ac:dyDescent="0.3">
      <c r="A6" s="315" t="s">
        <v>8</v>
      </c>
      <c r="B6" s="316"/>
      <c r="C6" s="137" t="s">
        <v>9</v>
      </c>
      <c r="D6" s="138" t="s">
        <v>10</v>
      </c>
      <c r="E6" s="138" t="s">
        <v>9</v>
      </c>
      <c r="F6" s="139" t="s">
        <v>10</v>
      </c>
      <c r="G6" s="140" t="s">
        <v>9</v>
      </c>
      <c r="H6" s="138" t="s">
        <v>10</v>
      </c>
      <c r="I6" s="138" t="s">
        <v>9</v>
      </c>
      <c r="J6" s="141" t="s">
        <v>10</v>
      </c>
      <c r="K6" s="137" t="s">
        <v>9</v>
      </c>
      <c r="L6" s="138" t="s">
        <v>10</v>
      </c>
      <c r="M6" s="138" t="s">
        <v>9</v>
      </c>
      <c r="N6" s="139" t="s">
        <v>10</v>
      </c>
      <c r="O6" s="140" t="s">
        <v>9</v>
      </c>
      <c r="P6" s="138" t="s">
        <v>10</v>
      </c>
      <c r="Q6" s="138" t="s">
        <v>9</v>
      </c>
      <c r="R6" s="141" t="s">
        <v>10</v>
      </c>
      <c r="S6" s="142" t="s">
        <v>9</v>
      </c>
      <c r="T6" s="143" t="s">
        <v>10</v>
      </c>
      <c r="U6" s="143" t="s">
        <v>9</v>
      </c>
      <c r="V6" s="144" t="s">
        <v>10</v>
      </c>
      <c r="W6" s="135"/>
      <c r="X6" s="136"/>
    </row>
    <row r="7" spans="1:24" ht="15" customHeight="1" x14ac:dyDescent="0.25">
      <c r="A7" s="145">
        <v>1</v>
      </c>
      <c r="B7" s="146" t="s">
        <v>11</v>
      </c>
      <c r="C7" s="147">
        <v>3</v>
      </c>
      <c r="D7" s="148"/>
      <c r="E7" s="149">
        <f>IF(C7&gt;0,C7*34, " ")</f>
        <v>102</v>
      </c>
      <c r="F7" s="150" t="str">
        <f>IF(D7&gt;0,D7*34, " ")</f>
        <v xml:space="preserve"> </v>
      </c>
      <c r="G7" s="151">
        <v>3</v>
      </c>
      <c r="H7" s="148"/>
      <c r="I7" s="149">
        <f>IF(G7&gt;0,G7*34, " ")</f>
        <v>102</v>
      </c>
      <c r="J7" s="150" t="str">
        <f>IF(H7&gt;0,H7*34, " ")</f>
        <v xml:space="preserve"> </v>
      </c>
      <c r="K7" s="147">
        <v>3</v>
      </c>
      <c r="L7" s="148"/>
      <c r="M7" s="149">
        <f t="shared" ref="M7:N13" si="0">IF(K7&gt;0,K7*34, " ")</f>
        <v>102</v>
      </c>
      <c r="N7" s="150" t="str">
        <f t="shared" si="0"/>
        <v xml:space="preserve"> </v>
      </c>
      <c r="O7" s="151">
        <v>3</v>
      </c>
      <c r="P7" s="148"/>
      <c r="Q7" s="149">
        <f>IF(O7&gt;0, O7*32, " ")</f>
        <v>96</v>
      </c>
      <c r="R7" s="150" t="str">
        <f>IF(P7&gt;0,P7*32, " ")</f>
        <v xml:space="preserve"> </v>
      </c>
      <c r="S7" s="152">
        <f>IF(C7+G7+K7+O7&gt;0,C7+G7+K7+O7, " ")</f>
        <v>12</v>
      </c>
      <c r="T7" s="153" t="str">
        <f>IF(D7+H7+L7+P7&gt;0, D7+H7+L7+P7, " ")</f>
        <v xml:space="preserve"> </v>
      </c>
      <c r="U7" s="153">
        <f>IF(S7&lt;&gt;" ", (IF(E7&lt;&gt;" ", E7, 0)+IF(I7&lt;&gt;" ", I7, 0)+IF(M7&lt;&gt;" ", M7, 0)+IF(Q7&lt;&gt;" ", Q7, 0)), " ")</f>
        <v>402</v>
      </c>
      <c r="V7" s="154" t="str">
        <f>IF(T7&lt;&gt;" ", (IF(F7&lt;&gt;" ", F7, 0)+IF(J7&lt;&gt;" ", J7, 0)+IF(N7&lt;&gt;" ", N7, 0)+IF(R7&lt;&gt;" ", R7, 0)), " ")</f>
        <v xml:space="preserve"> </v>
      </c>
      <c r="W7" s="155"/>
      <c r="X7" s="136"/>
    </row>
    <row r="8" spans="1:24" ht="15" customHeight="1" x14ac:dyDescent="0.25">
      <c r="A8" s="145">
        <v>2</v>
      </c>
      <c r="B8" s="156" t="s">
        <v>12</v>
      </c>
      <c r="C8" s="157">
        <v>2</v>
      </c>
      <c r="D8" s="158"/>
      <c r="E8" s="159">
        <f>IF(C8&gt;0,C8*34, " ")</f>
        <v>68</v>
      </c>
      <c r="F8" s="160" t="str">
        <f>IF(D8&gt;0,D8*34, " ")</f>
        <v xml:space="preserve"> </v>
      </c>
      <c r="G8" s="161">
        <v>2</v>
      </c>
      <c r="H8" s="158"/>
      <c r="I8" s="159">
        <f>IF(G8&gt;0,G8*34, " ")</f>
        <v>68</v>
      </c>
      <c r="J8" s="160" t="str">
        <f>IF(H8&gt;0,H8*34, " ")</f>
        <v xml:space="preserve"> </v>
      </c>
      <c r="K8" s="157">
        <v>2</v>
      </c>
      <c r="L8" s="158"/>
      <c r="M8" s="159">
        <f t="shared" si="0"/>
        <v>68</v>
      </c>
      <c r="N8" s="160" t="str">
        <f t="shared" si="0"/>
        <v xml:space="preserve"> </v>
      </c>
      <c r="O8" s="161">
        <v>2</v>
      </c>
      <c r="P8" s="158"/>
      <c r="Q8" s="159">
        <f t="shared" ref="Q8:Q13" si="1">IF(O8&gt;0,O8*32, " ")</f>
        <v>64</v>
      </c>
      <c r="R8" s="160" t="str">
        <f>IF(P8&gt;0,P8*34, " ")</f>
        <v xml:space="preserve"> </v>
      </c>
      <c r="S8" s="162">
        <f t="shared" ref="S8:S14" si="2">IF(C8+G8+K8+O8&gt;0,C8+G8+K8+O8, " ")</f>
        <v>8</v>
      </c>
      <c r="T8" s="159" t="str">
        <f t="shared" ref="T8:T14" si="3">IF(D8+H8+L8+P8&gt;0, D8+H8+L8+P8, " ")</f>
        <v xml:space="preserve"> </v>
      </c>
      <c r="U8" s="159">
        <f t="shared" ref="U8:V16" si="4">IF(S8&lt;&gt;" ", (IF(E8&lt;&gt;" ", E8, 0)+IF(I8&lt;&gt;" ", I8, 0)+IF(M8&lt;&gt;" ", M8, 0)+IF(Q8&lt;&gt;" ", Q8, 0)), " ")</f>
        <v>268</v>
      </c>
      <c r="V8" s="160" t="str">
        <f t="shared" si="4"/>
        <v xml:space="preserve"> </v>
      </c>
      <c r="W8" s="155"/>
      <c r="X8" s="136"/>
    </row>
    <row r="9" spans="1:24" ht="15" customHeight="1" x14ac:dyDescent="0.25">
      <c r="A9" s="145">
        <v>3</v>
      </c>
      <c r="B9" s="156" t="s">
        <v>15</v>
      </c>
      <c r="C9" s="157">
        <v>2</v>
      </c>
      <c r="D9" s="158"/>
      <c r="E9" s="159">
        <f t="shared" ref="E9:E16" si="5">IF(C9&gt;0,C9*34, " ")</f>
        <v>68</v>
      </c>
      <c r="F9" s="160" t="str">
        <f>IF(D9&gt;0,D9*34, " ")</f>
        <v xml:space="preserve"> </v>
      </c>
      <c r="G9" s="158">
        <v>2</v>
      </c>
      <c r="H9" s="158"/>
      <c r="I9" s="159">
        <f t="shared" ref="I9:I16" si="6">IF(G9&gt;0,G9*34, " ")</f>
        <v>68</v>
      </c>
      <c r="J9" s="160" t="str">
        <f>IF(H9&gt;0,H9*34, " ")</f>
        <v xml:space="preserve"> </v>
      </c>
      <c r="K9" s="157">
        <v>2</v>
      </c>
      <c r="L9" s="158"/>
      <c r="M9" s="159">
        <f t="shared" si="0"/>
        <v>68</v>
      </c>
      <c r="N9" s="160" t="str">
        <f t="shared" si="0"/>
        <v xml:space="preserve"> </v>
      </c>
      <c r="O9" s="161">
        <v>2</v>
      </c>
      <c r="P9" s="158"/>
      <c r="Q9" s="159">
        <f t="shared" si="1"/>
        <v>64</v>
      </c>
      <c r="R9" s="160" t="str">
        <f>IF(P9&gt;0,P9*32, " ")</f>
        <v xml:space="preserve"> </v>
      </c>
      <c r="S9" s="162">
        <f t="shared" si="2"/>
        <v>8</v>
      </c>
      <c r="T9" s="159" t="str">
        <f t="shared" si="3"/>
        <v xml:space="preserve"> </v>
      </c>
      <c r="U9" s="159">
        <f t="shared" si="4"/>
        <v>268</v>
      </c>
      <c r="V9" s="160" t="str">
        <f t="shared" si="4"/>
        <v xml:space="preserve"> </v>
      </c>
      <c r="W9" s="155"/>
      <c r="X9" s="136"/>
    </row>
    <row r="10" spans="1:24" ht="15" customHeight="1" x14ac:dyDescent="0.25">
      <c r="A10" s="145">
        <v>4</v>
      </c>
      <c r="B10" s="163" t="s">
        <v>55</v>
      </c>
      <c r="C10" s="157">
        <v>4</v>
      </c>
      <c r="D10" s="158"/>
      <c r="E10" s="159">
        <f t="shared" si="5"/>
        <v>136</v>
      </c>
      <c r="F10" s="160" t="str">
        <f>IF(D10&gt;0,D10*34, " ")</f>
        <v xml:space="preserve"> </v>
      </c>
      <c r="G10" s="158">
        <v>4</v>
      </c>
      <c r="H10" s="158"/>
      <c r="I10" s="159">
        <f t="shared" si="6"/>
        <v>136</v>
      </c>
      <c r="J10" s="160" t="str">
        <f>IF(H10&gt;0,H10*34, " ")</f>
        <v xml:space="preserve"> </v>
      </c>
      <c r="K10" s="157">
        <v>3</v>
      </c>
      <c r="L10" s="158"/>
      <c r="M10" s="159">
        <f t="shared" si="0"/>
        <v>102</v>
      </c>
      <c r="N10" s="160" t="str">
        <f t="shared" si="0"/>
        <v xml:space="preserve"> </v>
      </c>
      <c r="O10" s="161">
        <v>3</v>
      </c>
      <c r="P10" s="158"/>
      <c r="Q10" s="159">
        <f t="shared" si="1"/>
        <v>96</v>
      </c>
      <c r="R10" s="160" t="str">
        <f>IF(P10&gt;0,P10*32, " ")</f>
        <v xml:space="preserve"> </v>
      </c>
      <c r="S10" s="162">
        <f t="shared" si="2"/>
        <v>14</v>
      </c>
      <c r="T10" s="159" t="str">
        <f t="shared" si="3"/>
        <v xml:space="preserve"> </v>
      </c>
      <c r="U10" s="159">
        <f t="shared" si="4"/>
        <v>470</v>
      </c>
      <c r="V10" s="160" t="str">
        <f t="shared" si="4"/>
        <v xml:space="preserve"> </v>
      </c>
      <c r="W10" s="155"/>
      <c r="X10" s="136"/>
    </row>
    <row r="11" spans="1:24" ht="15" customHeight="1" x14ac:dyDescent="0.25">
      <c r="A11" s="145">
        <v>5</v>
      </c>
      <c r="B11" s="163" t="s">
        <v>88</v>
      </c>
      <c r="C11" s="157"/>
      <c r="D11" s="158">
        <v>2</v>
      </c>
      <c r="E11" s="159" t="str">
        <f t="shared" si="5"/>
        <v xml:space="preserve"> </v>
      </c>
      <c r="F11" s="160">
        <f>IF(D11&gt;0,D11*34, " ")</f>
        <v>68</v>
      </c>
      <c r="G11" s="158"/>
      <c r="H11" s="158"/>
      <c r="I11" s="159" t="str">
        <f t="shared" si="6"/>
        <v xml:space="preserve"> </v>
      </c>
      <c r="J11" s="160" t="str">
        <f>IF(H11&gt;0,H11*34, " ")</f>
        <v xml:space="preserve"> </v>
      </c>
      <c r="K11" s="157"/>
      <c r="L11" s="158"/>
      <c r="M11" s="159" t="str">
        <f t="shared" si="0"/>
        <v xml:space="preserve"> </v>
      </c>
      <c r="N11" s="160" t="str">
        <f t="shared" si="0"/>
        <v xml:space="preserve"> </v>
      </c>
      <c r="O11" s="161"/>
      <c r="P11" s="158"/>
      <c r="Q11" s="159" t="str">
        <f t="shared" si="1"/>
        <v xml:space="preserve"> </v>
      </c>
      <c r="R11" s="160" t="str">
        <f>IF(P11&gt;0,P11*32, " ")</f>
        <v xml:space="preserve"> </v>
      </c>
      <c r="S11" s="162" t="str">
        <f t="shared" si="2"/>
        <v xml:space="preserve"> </v>
      </c>
      <c r="T11" s="159">
        <f t="shared" si="3"/>
        <v>2</v>
      </c>
      <c r="U11" s="159" t="str">
        <f t="shared" si="4"/>
        <v xml:space="preserve"> </v>
      </c>
      <c r="V11" s="160">
        <f t="shared" si="4"/>
        <v>68</v>
      </c>
      <c r="W11" s="155"/>
      <c r="X11" s="136"/>
    </row>
    <row r="12" spans="1:24" ht="15" customHeight="1" x14ac:dyDescent="0.25">
      <c r="A12" s="145">
        <v>6</v>
      </c>
      <c r="B12" s="156" t="s">
        <v>14</v>
      </c>
      <c r="C12" s="157">
        <v>2</v>
      </c>
      <c r="D12" s="158"/>
      <c r="E12" s="159">
        <f t="shared" si="5"/>
        <v>68</v>
      </c>
      <c r="F12" s="160" t="str">
        <f>IF(D12&gt;0,D12*34, " ")</f>
        <v xml:space="preserve"> </v>
      </c>
      <c r="G12" s="158"/>
      <c r="H12" s="158"/>
      <c r="I12" s="159" t="str">
        <f t="shared" si="6"/>
        <v xml:space="preserve"> </v>
      </c>
      <c r="J12" s="160" t="str">
        <f>IF(H12&gt;0,H12*34, " ")</f>
        <v xml:space="preserve"> </v>
      </c>
      <c r="K12" s="157"/>
      <c r="L12" s="158"/>
      <c r="M12" s="159" t="str">
        <f t="shared" si="0"/>
        <v xml:space="preserve"> </v>
      </c>
      <c r="N12" s="160" t="str">
        <f t="shared" si="0"/>
        <v xml:space="preserve"> </v>
      </c>
      <c r="O12" s="161"/>
      <c r="P12" s="158"/>
      <c r="Q12" s="159" t="str">
        <f t="shared" si="1"/>
        <v xml:space="preserve"> </v>
      </c>
      <c r="R12" s="160" t="str">
        <f>IF(P12&gt;0,P12*32, " ")</f>
        <v xml:space="preserve"> </v>
      </c>
      <c r="S12" s="162">
        <f t="shared" si="2"/>
        <v>2</v>
      </c>
      <c r="T12" s="159" t="str">
        <f t="shared" si="3"/>
        <v xml:space="preserve"> </v>
      </c>
      <c r="U12" s="159">
        <f t="shared" si="4"/>
        <v>68</v>
      </c>
      <c r="V12" s="160" t="str">
        <f t="shared" si="4"/>
        <v xml:space="preserve"> </v>
      </c>
      <c r="W12" s="155"/>
      <c r="X12" s="136"/>
    </row>
    <row r="13" spans="1:24" ht="15" customHeight="1" x14ac:dyDescent="0.25">
      <c r="A13" s="145">
        <v>7</v>
      </c>
      <c r="B13" s="156" t="s">
        <v>77</v>
      </c>
      <c r="C13" s="157"/>
      <c r="D13" s="158"/>
      <c r="E13" s="159" t="str">
        <f t="shared" si="5"/>
        <v xml:space="preserve"> </v>
      </c>
      <c r="F13" s="160" t="str">
        <f>IF(D13&gt;0,D13*34, " ")</f>
        <v xml:space="preserve"> </v>
      </c>
      <c r="G13" s="158"/>
      <c r="H13" s="158"/>
      <c r="I13" s="159" t="str">
        <f t="shared" si="6"/>
        <v xml:space="preserve"> </v>
      </c>
      <c r="J13" s="160" t="str">
        <f>IF(H13&gt;0,H13*34, " ")</f>
        <v xml:space="preserve"> </v>
      </c>
      <c r="K13" s="157">
        <v>2</v>
      </c>
      <c r="L13" s="158"/>
      <c r="M13" s="159">
        <f t="shared" si="0"/>
        <v>68</v>
      </c>
      <c r="N13" s="160" t="str">
        <f t="shared" si="0"/>
        <v xml:space="preserve"> </v>
      </c>
      <c r="O13" s="161"/>
      <c r="P13" s="158"/>
      <c r="Q13" s="159" t="str">
        <f t="shared" si="1"/>
        <v xml:space="preserve"> </v>
      </c>
      <c r="R13" s="160" t="str">
        <f>IF(P13&gt;0,P13*32, " ")</f>
        <v xml:space="preserve"> </v>
      </c>
      <c r="S13" s="162">
        <f t="shared" si="2"/>
        <v>2</v>
      </c>
      <c r="T13" s="159" t="str">
        <f t="shared" si="3"/>
        <v xml:space="preserve"> </v>
      </c>
      <c r="U13" s="159">
        <f t="shared" si="4"/>
        <v>68</v>
      </c>
      <c r="V13" s="160" t="str">
        <f t="shared" si="4"/>
        <v xml:space="preserve"> </v>
      </c>
      <c r="W13" s="155"/>
      <c r="X13" s="136"/>
    </row>
    <row r="14" spans="1:24" ht="15" customHeight="1" x14ac:dyDescent="0.25">
      <c r="A14" s="145">
        <v>8</v>
      </c>
      <c r="B14" s="156" t="s">
        <v>22</v>
      </c>
      <c r="C14" s="157">
        <v>2</v>
      </c>
      <c r="D14" s="158"/>
      <c r="E14" s="159">
        <f t="shared" si="5"/>
        <v>68</v>
      </c>
      <c r="F14" s="160"/>
      <c r="G14" s="158">
        <v>2</v>
      </c>
      <c r="H14" s="158"/>
      <c r="I14" s="159">
        <f t="shared" si="6"/>
        <v>68</v>
      </c>
      <c r="J14" s="160"/>
      <c r="K14" s="157"/>
      <c r="L14" s="158"/>
      <c r="M14" s="159"/>
      <c r="N14" s="160"/>
      <c r="O14" s="161"/>
      <c r="P14" s="158"/>
      <c r="Q14" s="159"/>
      <c r="R14" s="160"/>
      <c r="S14" s="162">
        <f t="shared" si="2"/>
        <v>4</v>
      </c>
      <c r="T14" s="159" t="str">
        <f t="shared" si="3"/>
        <v xml:space="preserve"> </v>
      </c>
      <c r="U14" s="159">
        <f t="shared" si="4"/>
        <v>136</v>
      </c>
      <c r="V14" s="160" t="str">
        <f t="shared" si="4"/>
        <v xml:space="preserve"> </v>
      </c>
      <c r="W14" s="155"/>
      <c r="X14" s="136"/>
    </row>
    <row r="15" spans="1:24" ht="15" customHeight="1" x14ac:dyDescent="0.25">
      <c r="A15" s="145">
        <v>9</v>
      </c>
      <c r="B15" s="146" t="s">
        <v>78</v>
      </c>
      <c r="C15" s="157">
        <v>1</v>
      </c>
      <c r="D15" s="158"/>
      <c r="E15" s="159">
        <f t="shared" si="5"/>
        <v>34</v>
      </c>
      <c r="F15" s="160"/>
      <c r="G15" s="158">
        <v>1</v>
      </c>
      <c r="H15" s="158"/>
      <c r="I15" s="159">
        <f t="shared" si="6"/>
        <v>34</v>
      </c>
      <c r="J15" s="160"/>
      <c r="K15" s="157">
        <v>1</v>
      </c>
      <c r="L15" s="158"/>
      <c r="M15" s="159">
        <f t="shared" ref="M15:M17" si="7">IF(K15&gt;0,K15*34, " ")</f>
        <v>34</v>
      </c>
      <c r="N15" s="160"/>
      <c r="O15" s="161">
        <v>1</v>
      </c>
      <c r="P15" s="158"/>
      <c r="Q15" s="159">
        <f t="shared" ref="Q15:Q17" si="8">IF(O15&gt;0,O15*32, " ")</f>
        <v>32</v>
      </c>
      <c r="R15" s="160"/>
      <c r="S15" s="152">
        <f t="shared" ref="S15:S16" si="9">C15+G15+K15+O15</f>
        <v>4</v>
      </c>
      <c r="T15" s="153"/>
      <c r="U15" s="153">
        <f t="shared" si="4"/>
        <v>134</v>
      </c>
      <c r="V15" s="164"/>
      <c r="W15" s="155"/>
      <c r="X15" s="136"/>
    </row>
    <row r="16" spans="1:24" ht="15" customHeight="1" x14ac:dyDescent="0.25">
      <c r="A16" s="145">
        <v>10</v>
      </c>
      <c r="B16" s="165" t="s">
        <v>79</v>
      </c>
      <c r="C16" s="157">
        <v>1</v>
      </c>
      <c r="D16" s="158"/>
      <c r="E16" s="159">
        <f t="shared" si="5"/>
        <v>34</v>
      </c>
      <c r="F16" s="160"/>
      <c r="G16" s="158">
        <v>1</v>
      </c>
      <c r="H16" s="158"/>
      <c r="I16" s="159">
        <f t="shared" si="6"/>
        <v>34</v>
      </c>
      <c r="J16" s="160"/>
      <c r="K16" s="157"/>
      <c r="L16" s="158"/>
      <c r="M16" s="159" t="str">
        <f t="shared" si="7"/>
        <v xml:space="preserve"> </v>
      </c>
      <c r="N16" s="160"/>
      <c r="O16" s="161"/>
      <c r="P16" s="158"/>
      <c r="Q16" s="159" t="str">
        <f t="shared" si="8"/>
        <v xml:space="preserve"> </v>
      </c>
      <c r="R16" s="160"/>
      <c r="S16" s="162">
        <f t="shared" si="9"/>
        <v>2</v>
      </c>
      <c r="T16" s="166"/>
      <c r="U16" s="159">
        <f t="shared" si="4"/>
        <v>68</v>
      </c>
      <c r="V16" s="167"/>
      <c r="W16" s="155"/>
      <c r="X16" s="136"/>
    </row>
    <row r="17" spans="1:24" ht="15" customHeight="1" thickBot="1" x14ac:dyDescent="0.3">
      <c r="A17" s="145">
        <v>11</v>
      </c>
      <c r="B17" s="168" t="s">
        <v>80</v>
      </c>
      <c r="C17" s="157"/>
      <c r="D17" s="158"/>
      <c r="E17" s="159" t="str">
        <f>IF(C17&gt;0,C17*34, " ")</f>
        <v xml:space="preserve"> </v>
      </c>
      <c r="F17" s="160"/>
      <c r="G17" s="158"/>
      <c r="H17" s="158"/>
      <c r="I17" s="159"/>
      <c r="J17" s="160"/>
      <c r="K17" s="157">
        <v>1</v>
      </c>
      <c r="L17" s="158"/>
      <c r="M17" s="159">
        <f t="shared" si="7"/>
        <v>34</v>
      </c>
      <c r="N17" s="160"/>
      <c r="O17" s="161">
        <v>1</v>
      </c>
      <c r="P17" s="158"/>
      <c r="Q17" s="159">
        <f t="shared" si="8"/>
        <v>32</v>
      </c>
      <c r="R17" s="160"/>
      <c r="S17" s="169">
        <f>C17+G17+K17+O17</f>
        <v>2</v>
      </c>
      <c r="T17" s="170">
        <f>D17+H17+L17+P17</f>
        <v>0</v>
      </c>
      <c r="U17" s="170">
        <f>IF(S17&lt;&gt;" ", (IF(E17&lt;&gt;" ", E17, 0)+IF(I17&lt;&gt;" ", I17, 0)+IF(M17&lt;&gt;" ", M17, 0)+IF(Q17&lt;&gt;" ", Q17, 0)), " ")</f>
        <v>66</v>
      </c>
      <c r="V17" s="171">
        <f>IF(T17&lt;&gt;" ", (IF(F17&lt;&gt;" ", F17, 0)+IF(J17&lt;&gt;" ", J17, 0)+IF(N17&lt;&gt;" ", N17, 0)+IF(R17&lt;&gt;" ", R17, 0)), " ")</f>
        <v>0</v>
      </c>
      <c r="W17" s="155"/>
      <c r="X17" s="136"/>
    </row>
    <row r="18" spans="1:24" ht="15" customHeight="1" thickBot="1" x14ac:dyDescent="0.3">
      <c r="A18" s="317" t="s">
        <v>17</v>
      </c>
      <c r="B18" s="318"/>
      <c r="C18" s="172" t="s">
        <v>9</v>
      </c>
      <c r="D18" s="173" t="s">
        <v>10</v>
      </c>
      <c r="E18" s="173" t="s">
        <v>9</v>
      </c>
      <c r="F18" s="174" t="s">
        <v>10</v>
      </c>
      <c r="G18" s="175" t="s">
        <v>9</v>
      </c>
      <c r="H18" s="173" t="s">
        <v>10</v>
      </c>
      <c r="I18" s="173" t="s">
        <v>9</v>
      </c>
      <c r="J18" s="176" t="s">
        <v>10</v>
      </c>
      <c r="K18" s="172" t="s">
        <v>9</v>
      </c>
      <c r="L18" s="173" t="s">
        <v>10</v>
      </c>
      <c r="M18" s="173" t="s">
        <v>9</v>
      </c>
      <c r="N18" s="174" t="s">
        <v>10</v>
      </c>
      <c r="O18" s="175" t="s">
        <v>9</v>
      </c>
      <c r="P18" s="173" t="s">
        <v>10</v>
      </c>
      <c r="Q18" s="173" t="s">
        <v>9</v>
      </c>
      <c r="R18" s="174" t="s">
        <v>10</v>
      </c>
      <c r="S18" s="177" t="s">
        <v>9</v>
      </c>
      <c r="T18" s="178" t="s">
        <v>10</v>
      </c>
      <c r="U18" s="178" t="s">
        <v>9</v>
      </c>
      <c r="V18" s="179" t="s">
        <v>10</v>
      </c>
      <c r="W18" s="155"/>
      <c r="X18" s="136"/>
    </row>
    <row r="19" spans="1:24" ht="15" customHeight="1" x14ac:dyDescent="0.25">
      <c r="A19" s="145">
        <v>1</v>
      </c>
      <c r="B19" s="184" t="s">
        <v>130</v>
      </c>
      <c r="C19" s="180">
        <v>4</v>
      </c>
      <c r="D19" s="181"/>
      <c r="E19" s="149">
        <f>IF(C19&gt;0,C19*34, " ")</f>
        <v>136</v>
      </c>
      <c r="F19" s="150" t="str">
        <f>IF(D19&gt;0,D19*34, " ")</f>
        <v xml:space="preserve"> </v>
      </c>
      <c r="G19" s="182">
        <v>3</v>
      </c>
      <c r="H19" s="181"/>
      <c r="I19" s="149">
        <f>IF(G19&gt;0,G19*34, " ")</f>
        <v>102</v>
      </c>
      <c r="J19" s="150" t="str">
        <f>IF(H19&gt;0,H19*34, " ")</f>
        <v xml:space="preserve"> </v>
      </c>
      <c r="K19" s="180"/>
      <c r="L19" s="181"/>
      <c r="M19" s="149" t="str">
        <f>IF(K19&gt;0,K19*34, " ")</f>
        <v xml:space="preserve"> </v>
      </c>
      <c r="N19" s="150" t="str">
        <f>IF(L19&gt;0,L19*34, " ")</f>
        <v xml:space="preserve"> </v>
      </c>
      <c r="O19" s="182"/>
      <c r="P19" s="181"/>
      <c r="Q19" s="149" t="str">
        <f>IF(O19&gt;0, O19*32, " ")</f>
        <v xml:space="preserve"> </v>
      </c>
      <c r="R19" s="150" t="str">
        <f>IF(P19&gt;0,P19*32, " ")</f>
        <v xml:space="preserve"> </v>
      </c>
      <c r="S19" s="152">
        <f>IF(C19+G19+K19+O19&gt;0,C19+G19+K19+O19, " ")</f>
        <v>7</v>
      </c>
      <c r="T19" s="153" t="str">
        <f>IF(D19+H19+L19+P19&gt;0, D19+H19+L19+P19, " ")</f>
        <v xml:space="preserve"> </v>
      </c>
      <c r="U19" s="153">
        <f>IF(S19&lt;&gt;" ", (IF(E19&lt;&gt;" ", E19, 0)+IF(I19&lt;&gt;" ", I19, 0)+IF(M19&lt;&gt;" ", M19, 0)+IF(Q19&lt;&gt;" ", Q19, 0)), " ")</f>
        <v>238</v>
      </c>
      <c r="V19" s="164" t="str">
        <f>IF(T19&lt;&gt;" ", (IF(F19&lt;&gt;" ", F19, 0)+IF(J19&lt;&gt;" ", J19, 0)+IF(N19&lt;&gt;" ", N19, 0)+IF(R19&lt;&gt;" ", R19, 0)), " ")</f>
        <v xml:space="preserve"> </v>
      </c>
      <c r="W19" s="155"/>
      <c r="X19" s="136"/>
    </row>
    <row r="20" spans="1:24" ht="15" customHeight="1" x14ac:dyDescent="0.25">
      <c r="A20" s="183">
        <v>2</v>
      </c>
      <c r="B20" s="184" t="s">
        <v>67</v>
      </c>
      <c r="C20" s="180"/>
      <c r="D20" s="181">
        <v>2</v>
      </c>
      <c r="E20" s="159" t="str">
        <f>IF(C20&gt;0,C20*34, " ")</f>
        <v xml:space="preserve"> </v>
      </c>
      <c r="F20" s="160">
        <f>IF(D20&gt;0,D20*34, " ")</f>
        <v>68</v>
      </c>
      <c r="G20" s="182"/>
      <c r="H20" s="181"/>
      <c r="I20" s="159" t="str">
        <f>IF(G20&gt;0,G20*34, " ")</f>
        <v xml:space="preserve"> </v>
      </c>
      <c r="J20" s="160" t="str">
        <f>IF(H20&gt;0,H20*34, " ")</f>
        <v xml:space="preserve"> </v>
      </c>
      <c r="K20" s="180"/>
      <c r="L20" s="181"/>
      <c r="M20" s="159" t="str">
        <f>IF(K20&gt;0,K20*34, " ")</f>
        <v xml:space="preserve"> </v>
      </c>
      <c r="N20" s="160" t="str">
        <f>IF(L20&gt;0,L20*34, " ")</f>
        <v xml:space="preserve"> </v>
      </c>
      <c r="O20" s="182"/>
      <c r="P20" s="181"/>
      <c r="Q20" s="159" t="str">
        <f>IF(O20&gt;0,O20*34, " ")</f>
        <v xml:space="preserve"> </v>
      </c>
      <c r="R20" s="160" t="str">
        <f>IF(P20&gt;0,P20*34, " ")</f>
        <v xml:space="preserve"> </v>
      </c>
      <c r="S20" s="162" t="str">
        <f t="shared" ref="S20:S39" si="10">IF(C20+G20+K20+O20&gt;0,C20+G20+K20+O20, " ")</f>
        <v xml:space="preserve"> </v>
      </c>
      <c r="T20" s="159">
        <f t="shared" ref="T20:T39" si="11">IF(D20+H20+L20+P20&gt;0, D20+H20+L20+P20, " ")</f>
        <v>2</v>
      </c>
      <c r="U20" s="159" t="str">
        <f t="shared" ref="U20:V39" si="12">IF(S20&lt;&gt;" ", (IF(E20&lt;&gt;" ", E20, 0)+IF(I20&lt;&gt;" ", I20, 0)+IF(M20&lt;&gt;" ", M20, 0)+IF(Q20&lt;&gt;" ", Q20, 0)), " ")</f>
        <v xml:space="preserve"> </v>
      </c>
      <c r="V20" s="160">
        <f t="shared" si="12"/>
        <v>68</v>
      </c>
      <c r="W20" s="155"/>
      <c r="X20" s="136"/>
    </row>
    <row r="21" spans="1:24" ht="15" customHeight="1" x14ac:dyDescent="0.25">
      <c r="A21" s="183">
        <v>3</v>
      </c>
      <c r="B21" s="184" t="s">
        <v>89</v>
      </c>
      <c r="C21" s="180">
        <v>2</v>
      </c>
      <c r="D21" s="181">
        <v>1</v>
      </c>
      <c r="E21" s="159">
        <f t="shared" ref="E21:F38" si="13">IF(C21&gt;0,C21*34, " ")</f>
        <v>68</v>
      </c>
      <c r="F21" s="160">
        <f t="shared" si="13"/>
        <v>34</v>
      </c>
      <c r="G21" s="182"/>
      <c r="H21" s="181"/>
      <c r="I21" s="159" t="str">
        <f t="shared" ref="I21:J38" si="14">IF(G21&gt;0,G21*34, " ")</f>
        <v xml:space="preserve"> </v>
      </c>
      <c r="J21" s="160" t="str">
        <f t="shared" si="14"/>
        <v xml:space="preserve"> </v>
      </c>
      <c r="K21" s="180"/>
      <c r="L21" s="181"/>
      <c r="M21" s="159" t="str">
        <f t="shared" ref="M21:N38" si="15">IF(K21&gt;0,K21*34, " ")</f>
        <v xml:space="preserve"> </v>
      </c>
      <c r="N21" s="160" t="str">
        <f t="shared" si="15"/>
        <v xml:space="preserve"> </v>
      </c>
      <c r="O21" s="182"/>
      <c r="P21" s="181"/>
      <c r="Q21" s="159" t="str">
        <f t="shared" ref="Q21:R38" si="16">IF(O21&gt;0,O21*34, " ")</f>
        <v xml:space="preserve"> </v>
      </c>
      <c r="R21" s="160" t="str">
        <f t="shared" si="16"/>
        <v xml:space="preserve"> </v>
      </c>
      <c r="S21" s="162">
        <f t="shared" si="10"/>
        <v>2</v>
      </c>
      <c r="T21" s="159">
        <f t="shared" si="11"/>
        <v>1</v>
      </c>
      <c r="U21" s="159">
        <f t="shared" si="12"/>
        <v>68</v>
      </c>
      <c r="V21" s="160">
        <f t="shared" si="12"/>
        <v>34</v>
      </c>
      <c r="W21" s="155"/>
      <c r="X21" s="136"/>
    </row>
    <row r="22" spans="1:24" ht="15" customHeight="1" x14ac:dyDescent="0.25">
      <c r="A22" s="145">
        <v>4</v>
      </c>
      <c r="B22" s="184" t="s">
        <v>25</v>
      </c>
      <c r="C22" s="180"/>
      <c r="D22" s="181"/>
      <c r="E22" s="159" t="str">
        <f t="shared" si="13"/>
        <v xml:space="preserve"> </v>
      </c>
      <c r="F22" s="160" t="str">
        <f t="shared" si="13"/>
        <v xml:space="preserve"> </v>
      </c>
      <c r="G22" s="182">
        <v>2</v>
      </c>
      <c r="H22" s="181">
        <v>2</v>
      </c>
      <c r="I22" s="159">
        <f t="shared" si="14"/>
        <v>68</v>
      </c>
      <c r="J22" s="160">
        <f t="shared" si="14"/>
        <v>68</v>
      </c>
      <c r="K22" s="180"/>
      <c r="L22" s="181"/>
      <c r="M22" s="159" t="str">
        <f t="shared" si="15"/>
        <v xml:space="preserve"> </v>
      </c>
      <c r="N22" s="160" t="str">
        <f t="shared" si="15"/>
        <v xml:space="preserve"> </v>
      </c>
      <c r="O22" s="182"/>
      <c r="P22" s="181"/>
      <c r="Q22" s="159" t="str">
        <f t="shared" si="16"/>
        <v xml:space="preserve"> </v>
      </c>
      <c r="R22" s="160" t="str">
        <f t="shared" si="16"/>
        <v xml:space="preserve"> </v>
      </c>
      <c r="S22" s="162">
        <f t="shared" si="10"/>
        <v>2</v>
      </c>
      <c r="T22" s="159">
        <f t="shared" si="11"/>
        <v>2</v>
      </c>
      <c r="U22" s="159">
        <f t="shared" si="12"/>
        <v>68</v>
      </c>
      <c r="V22" s="160">
        <f t="shared" si="12"/>
        <v>68</v>
      </c>
      <c r="W22" s="155"/>
      <c r="X22" s="136"/>
    </row>
    <row r="23" spans="1:24" ht="15" customHeight="1" x14ac:dyDescent="0.25">
      <c r="A23" s="183">
        <v>5</v>
      </c>
      <c r="B23" s="184" t="s">
        <v>125</v>
      </c>
      <c r="C23" s="180"/>
      <c r="D23" s="181"/>
      <c r="E23" s="159" t="str">
        <f t="shared" si="13"/>
        <v xml:space="preserve"> </v>
      </c>
      <c r="F23" s="160" t="str">
        <f t="shared" si="13"/>
        <v xml:space="preserve"> </v>
      </c>
      <c r="G23" s="182"/>
      <c r="H23" s="181">
        <v>2</v>
      </c>
      <c r="I23" s="159" t="str">
        <f t="shared" si="14"/>
        <v xml:space="preserve"> </v>
      </c>
      <c r="J23" s="160">
        <f t="shared" si="14"/>
        <v>68</v>
      </c>
      <c r="K23" s="180"/>
      <c r="L23" s="181"/>
      <c r="M23" s="159" t="str">
        <f t="shared" si="15"/>
        <v xml:space="preserve"> </v>
      </c>
      <c r="N23" s="160" t="str">
        <f t="shared" si="15"/>
        <v xml:space="preserve"> </v>
      </c>
      <c r="O23" s="182"/>
      <c r="P23" s="181"/>
      <c r="Q23" s="159" t="str">
        <f t="shared" si="16"/>
        <v xml:space="preserve"> </v>
      </c>
      <c r="R23" s="160" t="str">
        <f t="shared" si="16"/>
        <v xml:space="preserve"> </v>
      </c>
      <c r="S23" s="162" t="str">
        <f t="shared" si="10"/>
        <v xml:space="preserve"> </v>
      </c>
      <c r="T23" s="159">
        <f t="shared" si="11"/>
        <v>2</v>
      </c>
      <c r="U23" s="159" t="str">
        <f t="shared" si="12"/>
        <v xml:space="preserve"> </v>
      </c>
      <c r="V23" s="160">
        <f t="shared" si="12"/>
        <v>68</v>
      </c>
      <c r="W23" s="155"/>
      <c r="X23" s="136"/>
    </row>
    <row r="24" spans="1:24" ht="15" customHeight="1" x14ac:dyDescent="0.25">
      <c r="A24" s="183">
        <v>6</v>
      </c>
      <c r="B24" s="184" t="s">
        <v>90</v>
      </c>
      <c r="C24" s="180"/>
      <c r="D24" s="181"/>
      <c r="E24" s="159" t="str">
        <f t="shared" si="13"/>
        <v xml:space="preserve"> </v>
      </c>
      <c r="F24" s="160" t="str">
        <f t="shared" si="13"/>
        <v xml:space="preserve"> </v>
      </c>
      <c r="G24" s="182"/>
      <c r="H24" s="181">
        <v>2</v>
      </c>
      <c r="I24" s="159" t="str">
        <f t="shared" si="14"/>
        <v xml:space="preserve"> </v>
      </c>
      <c r="J24" s="160">
        <f t="shared" si="14"/>
        <v>68</v>
      </c>
      <c r="K24" s="180"/>
      <c r="L24" s="181"/>
      <c r="M24" s="159" t="str">
        <f t="shared" si="15"/>
        <v xml:space="preserve"> </v>
      </c>
      <c r="N24" s="160" t="str">
        <f t="shared" si="15"/>
        <v xml:space="preserve"> </v>
      </c>
      <c r="O24" s="182"/>
      <c r="P24" s="181"/>
      <c r="Q24" s="159" t="str">
        <f t="shared" si="16"/>
        <v xml:space="preserve"> </v>
      </c>
      <c r="R24" s="160" t="str">
        <f t="shared" si="16"/>
        <v xml:space="preserve"> </v>
      </c>
      <c r="S24" s="162" t="str">
        <f t="shared" si="10"/>
        <v xml:space="preserve"> </v>
      </c>
      <c r="T24" s="159">
        <f t="shared" si="11"/>
        <v>2</v>
      </c>
      <c r="U24" s="159" t="str">
        <f t="shared" si="12"/>
        <v xml:space="preserve"> </v>
      </c>
      <c r="V24" s="160">
        <f t="shared" si="12"/>
        <v>68</v>
      </c>
      <c r="W24" s="155"/>
      <c r="X24" s="136"/>
    </row>
    <row r="25" spans="1:24" ht="15" customHeight="1" x14ac:dyDescent="0.25">
      <c r="A25" s="145">
        <v>7</v>
      </c>
      <c r="B25" s="184" t="s">
        <v>91</v>
      </c>
      <c r="C25" s="180"/>
      <c r="D25" s="181"/>
      <c r="E25" s="159" t="str">
        <f t="shared" si="13"/>
        <v xml:space="preserve"> </v>
      </c>
      <c r="F25" s="160" t="str">
        <f t="shared" si="13"/>
        <v xml:space="preserve"> </v>
      </c>
      <c r="G25" s="182"/>
      <c r="H25" s="181">
        <v>2</v>
      </c>
      <c r="I25" s="159" t="str">
        <f t="shared" si="14"/>
        <v xml:space="preserve"> </v>
      </c>
      <c r="J25" s="160">
        <f t="shared" si="14"/>
        <v>68</v>
      </c>
      <c r="K25" s="180"/>
      <c r="L25" s="181"/>
      <c r="M25" s="159" t="str">
        <f t="shared" si="15"/>
        <v xml:space="preserve"> </v>
      </c>
      <c r="N25" s="160" t="str">
        <f t="shared" si="15"/>
        <v xml:space="preserve"> </v>
      </c>
      <c r="O25" s="182"/>
      <c r="P25" s="181"/>
      <c r="Q25" s="159" t="str">
        <f t="shared" si="16"/>
        <v xml:space="preserve"> </v>
      </c>
      <c r="R25" s="160" t="str">
        <f t="shared" si="16"/>
        <v xml:space="preserve"> </v>
      </c>
      <c r="S25" s="162" t="str">
        <f t="shared" si="10"/>
        <v xml:space="preserve"> </v>
      </c>
      <c r="T25" s="159">
        <f t="shared" si="11"/>
        <v>2</v>
      </c>
      <c r="U25" s="159" t="str">
        <f t="shared" si="12"/>
        <v xml:space="preserve"> </v>
      </c>
      <c r="V25" s="160">
        <f t="shared" si="12"/>
        <v>68</v>
      </c>
      <c r="W25" s="155"/>
      <c r="X25" s="136"/>
    </row>
    <row r="26" spans="1:24" ht="15" customHeight="1" x14ac:dyDescent="0.25">
      <c r="A26" s="183">
        <v>8</v>
      </c>
      <c r="B26" s="184" t="s">
        <v>119</v>
      </c>
      <c r="C26" s="180"/>
      <c r="D26" s="181"/>
      <c r="E26" s="159" t="str">
        <f t="shared" si="13"/>
        <v xml:space="preserve"> </v>
      </c>
      <c r="F26" s="160" t="str">
        <f t="shared" si="13"/>
        <v xml:space="preserve"> </v>
      </c>
      <c r="G26" s="182"/>
      <c r="H26" s="181"/>
      <c r="I26" s="159" t="str">
        <f t="shared" si="14"/>
        <v xml:space="preserve"> </v>
      </c>
      <c r="J26" s="160" t="str">
        <f t="shared" si="14"/>
        <v xml:space="preserve"> </v>
      </c>
      <c r="K26" s="180">
        <v>2</v>
      </c>
      <c r="L26" s="181">
        <v>1</v>
      </c>
      <c r="M26" s="159">
        <f t="shared" si="15"/>
        <v>68</v>
      </c>
      <c r="N26" s="160">
        <f t="shared" si="15"/>
        <v>34</v>
      </c>
      <c r="O26" s="182"/>
      <c r="P26" s="181"/>
      <c r="Q26" s="159" t="str">
        <f t="shared" si="16"/>
        <v xml:space="preserve"> </v>
      </c>
      <c r="R26" s="160" t="str">
        <f t="shared" si="16"/>
        <v xml:space="preserve"> </v>
      </c>
      <c r="S26" s="162">
        <f t="shared" si="10"/>
        <v>2</v>
      </c>
      <c r="T26" s="159">
        <f t="shared" si="11"/>
        <v>1</v>
      </c>
      <c r="U26" s="159">
        <f t="shared" si="12"/>
        <v>68</v>
      </c>
      <c r="V26" s="160">
        <f t="shared" si="12"/>
        <v>34</v>
      </c>
      <c r="W26" s="155"/>
      <c r="X26" s="136"/>
    </row>
    <row r="27" spans="1:24" ht="15" customHeight="1" x14ac:dyDescent="0.25">
      <c r="A27" s="183">
        <v>9</v>
      </c>
      <c r="B27" s="184" t="s">
        <v>120</v>
      </c>
      <c r="C27" s="180"/>
      <c r="D27" s="181"/>
      <c r="E27" s="159" t="str">
        <f t="shared" si="13"/>
        <v xml:space="preserve"> </v>
      </c>
      <c r="F27" s="160" t="str">
        <f t="shared" si="13"/>
        <v xml:space="preserve"> </v>
      </c>
      <c r="G27" s="182"/>
      <c r="H27" s="181"/>
      <c r="I27" s="159" t="str">
        <f t="shared" si="14"/>
        <v xml:space="preserve"> </v>
      </c>
      <c r="J27" s="160" t="str">
        <f t="shared" si="14"/>
        <v xml:space="preserve"> </v>
      </c>
      <c r="K27" s="180">
        <v>2</v>
      </c>
      <c r="L27" s="181">
        <v>1</v>
      </c>
      <c r="M27" s="159">
        <f t="shared" si="15"/>
        <v>68</v>
      </c>
      <c r="N27" s="160">
        <f t="shared" si="15"/>
        <v>34</v>
      </c>
      <c r="O27" s="182"/>
      <c r="P27" s="181"/>
      <c r="Q27" s="159" t="str">
        <f t="shared" si="16"/>
        <v xml:space="preserve"> </v>
      </c>
      <c r="R27" s="160" t="str">
        <f t="shared" si="16"/>
        <v xml:space="preserve"> </v>
      </c>
      <c r="S27" s="162">
        <f t="shared" si="10"/>
        <v>2</v>
      </c>
      <c r="T27" s="159">
        <f t="shared" si="11"/>
        <v>1</v>
      </c>
      <c r="U27" s="159">
        <f t="shared" si="12"/>
        <v>68</v>
      </c>
      <c r="V27" s="160">
        <f t="shared" si="12"/>
        <v>34</v>
      </c>
      <c r="W27" s="155"/>
      <c r="X27" s="136"/>
    </row>
    <row r="28" spans="1:24" ht="15" customHeight="1" x14ac:dyDescent="0.25">
      <c r="A28" s="145">
        <v>10</v>
      </c>
      <c r="B28" s="184" t="s">
        <v>92</v>
      </c>
      <c r="C28" s="180"/>
      <c r="D28" s="181"/>
      <c r="E28" s="159" t="str">
        <f t="shared" si="13"/>
        <v xml:space="preserve"> </v>
      </c>
      <c r="F28" s="160" t="str">
        <f t="shared" si="13"/>
        <v xml:space="preserve"> </v>
      </c>
      <c r="G28" s="182"/>
      <c r="H28" s="181"/>
      <c r="I28" s="159" t="str">
        <f t="shared" si="14"/>
        <v xml:space="preserve"> </v>
      </c>
      <c r="J28" s="160" t="str">
        <f t="shared" si="14"/>
        <v xml:space="preserve"> </v>
      </c>
      <c r="K28" s="180"/>
      <c r="L28" s="181">
        <v>2</v>
      </c>
      <c r="M28" s="159" t="str">
        <f t="shared" si="15"/>
        <v xml:space="preserve"> </v>
      </c>
      <c r="N28" s="160">
        <f t="shared" si="15"/>
        <v>68</v>
      </c>
      <c r="O28" s="182"/>
      <c r="P28" s="181">
        <v>2</v>
      </c>
      <c r="Q28" s="159" t="str">
        <f t="shared" si="16"/>
        <v xml:space="preserve"> </v>
      </c>
      <c r="R28" s="160">
        <f>IF(P28&gt;0,P28*32, " ")</f>
        <v>64</v>
      </c>
      <c r="S28" s="162" t="str">
        <f t="shared" si="10"/>
        <v xml:space="preserve"> </v>
      </c>
      <c r="T28" s="159">
        <f t="shared" si="11"/>
        <v>4</v>
      </c>
      <c r="U28" s="159" t="str">
        <f t="shared" si="12"/>
        <v xml:space="preserve"> </v>
      </c>
      <c r="V28" s="160">
        <f t="shared" si="12"/>
        <v>132</v>
      </c>
      <c r="W28" s="155"/>
      <c r="X28" s="136"/>
    </row>
    <row r="29" spans="1:24" ht="15" customHeight="1" x14ac:dyDescent="0.25">
      <c r="A29" s="183">
        <v>11</v>
      </c>
      <c r="B29" s="184" t="s">
        <v>93</v>
      </c>
      <c r="C29" s="180"/>
      <c r="D29" s="181"/>
      <c r="E29" s="159" t="str">
        <f t="shared" si="13"/>
        <v xml:space="preserve"> </v>
      </c>
      <c r="F29" s="160" t="str">
        <f t="shared" si="13"/>
        <v xml:space="preserve"> </v>
      </c>
      <c r="G29" s="182"/>
      <c r="H29" s="181"/>
      <c r="I29" s="159" t="str">
        <f t="shared" si="14"/>
        <v xml:space="preserve"> </v>
      </c>
      <c r="J29" s="160" t="str">
        <f t="shared" si="14"/>
        <v xml:space="preserve"> </v>
      </c>
      <c r="K29" s="180"/>
      <c r="L29" s="181">
        <v>2</v>
      </c>
      <c r="M29" s="159" t="str">
        <f t="shared" si="15"/>
        <v xml:space="preserve"> </v>
      </c>
      <c r="N29" s="160">
        <f t="shared" si="15"/>
        <v>68</v>
      </c>
      <c r="O29" s="182"/>
      <c r="P29" s="181"/>
      <c r="Q29" s="159" t="str">
        <f t="shared" si="16"/>
        <v xml:space="preserve"> </v>
      </c>
      <c r="R29" s="160" t="str">
        <f t="shared" ref="R29:R34" si="17">IF(P29&gt;0,P29*32, " ")</f>
        <v xml:space="preserve"> </v>
      </c>
      <c r="S29" s="162" t="str">
        <f t="shared" si="10"/>
        <v xml:space="preserve"> </v>
      </c>
      <c r="T29" s="159">
        <f t="shared" si="11"/>
        <v>2</v>
      </c>
      <c r="U29" s="159" t="str">
        <f t="shared" si="12"/>
        <v xml:space="preserve"> </v>
      </c>
      <c r="V29" s="160">
        <f t="shared" si="12"/>
        <v>68</v>
      </c>
      <c r="W29" s="155"/>
      <c r="X29" s="136"/>
    </row>
    <row r="30" spans="1:24" ht="15" customHeight="1" x14ac:dyDescent="0.25">
      <c r="A30" s="183">
        <v>12</v>
      </c>
      <c r="B30" s="184" t="s">
        <v>128</v>
      </c>
      <c r="C30" s="180"/>
      <c r="D30" s="181"/>
      <c r="E30" s="159" t="str">
        <f t="shared" si="13"/>
        <v xml:space="preserve"> </v>
      </c>
      <c r="F30" s="160" t="str">
        <f t="shared" si="13"/>
        <v xml:space="preserve"> </v>
      </c>
      <c r="G30" s="182"/>
      <c r="H30" s="181"/>
      <c r="I30" s="159" t="str">
        <f t="shared" si="14"/>
        <v xml:space="preserve"> </v>
      </c>
      <c r="J30" s="160" t="str">
        <f t="shared" si="14"/>
        <v xml:space="preserve"> </v>
      </c>
      <c r="K30" s="180"/>
      <c r="L30" s="181">
        <v>2</v>
      </c>
      <c r="M30" s="159" t="str">
        <f t="shared" si="15"/>
        <v xml:space="preserve"> </v>
      </c>
      <c r="N30" s="160">
        <f t="shared" si="15"/>
        <v>68</v>
      </c>
      <c r="O30" s="182"/>
      <c r="P30" s="181">
        <v>2</v>
      </c>
      <c r="Q30" s="159" t="str">
        <f t="shared" si="16"/>
        <v xml:space="preserve"> </v>
      </c>
      <c r="R30" s="160">
        <f t="shared" si="17"/>
        <v>64</v>
      </c>
      <c r="S30" s="162" t="str">
        <f t="shared" si="10"/>
        <v xml:space="preserve"> </v>
      </c>
      <c r="T30" s="159">
        <f t="shared" si="11"/>
        <v>4</v>
      </c>
      <c r="U30" s="159" t="str">
        <f t="shared" si="12"/>
        <v xml:space="preserve"> </v>
      </c>
      <c r="V30" s="160">
        <f t="shared" si="12"/>
        <v>132</v>
      </c>
      <c r="W30" s="155"/>
      <c r="X30" s="136"/>
    </row>
    <row r="31" spans="1:24" ht="15" customHeight="1" x14ac:dyDescent="0.25">
      <c r="A31" s="145">
        <v>13</v>
      </c>
      <c r="B31" s="226" t="s">
        <v>94</v>
      </c>
      <c r="C31" s="180"/>
      <c r="D31" s="181"/>
      <c r="E31" s="159" t="str">
        <f t="shared" si="13"/>
        <v xml:space="preserve"> </v>
      </c>
      <c r="F31" s="160" t="str">
        <f t="shared" si="13"/>
        <v xml:space="preserve"> </v>
      </c>
      <c r="G31" s="182"/>
      <c r="H31" s="181"/>
      <c r="I31" s="159" t="str">
        <f t="shared" si="14"/>
        <v xml:space="preserve"> </v>
      </c>
      <c r="J31" s="160" t="str">
        <f t="shared" si="14"/>
        <v xml:space="preserve"> </v>
      </c>
      <c r="K31" s="180"/>
      <c r="L31" s="181"/>
      <c r="M31" s="159" t="str">
        <f t="shared" si="15"/>
        <v xml:space="preserve"> </v>
      </c>
      <c r="N31" s="160" t="str">
        <f t="shared" si="15"/>
        <v xml:space="preserve"> </v>
      </c>
      <c r="O31" s="182"/>
      <c r="P31" s="181">
        <v>2</v>
      </c>
      <c r="Q31" s="159" t="str">
        <f t="shared" si="16"/>
        <v xml:space="preserve"> </v>
      </c>
      <c r="R31" s="160">
        <f t="shared" si="17"/>
        <v>64</v>
      </c>
      <c r="S31" s="162" t="str">
        <f t="shared" si="10"/>
        <v xml:space="preserve"> </v>
      </c>
      <c r="T31" s="159">
        <f t="shared" si="11"/>
        <v>2</v>
      </c>
      <c r="U31" s="159" t="str">
        <f t="shared" si="12"/>
        <v xml:space="preserve"> </v>
      </c>
      <c r="V31" s="160">
        <f t="shared" si="12"/>
        <v>64</v>
      </c>
      <c r="W31" s="155"/>
      <c r="X31" s="136"/>
    </row>
    <row r="32" spans="1:24" ht="15" customHeight="1" x14ac:dyDescent="0.25">
      <c r="A32" s="145">
        <v>14</v>
      </c>
      <c r="B32" s="226" t="s">
        <v>95</v>
      </c>
      <c r="C32" s="182"/>
      <c r="D32" s="181"/>
      <c r="E32" s="159" t="str">
        <f t="shared" si="13"/>
        <v xml:space="preserve"> </v>
      </c>
      <c r="F32" s="160" t="str">
        <f t="shared" si="13"/>
        <v xml:space="preserve"> </v>
      </c>
      <c r="G32" s="181"/>
      <c r="H32" s="181"/>
      <c r="I32" s="159" t="str">
        <f t="shared" si="14"/>
        <v xml:space="preserve"> </v>
      </c>
      <c r="J32" s="160" t="str">
        <f t="shared" si="14"/>
        <v xml:space="preserve"> </v>
      </c>
      <c r="K32" s="180">
        <v>2</v>
      </c>
      <c r="L32" s="181">
        <v>1</v>
      </c>
      <c r="M32" s="159">
        <f t="shared" si="15"/>
        <v>68</v>
      </c>
      <c r="N32" s="160">
        <f t="shared" si="15"/>
        <v>34</v>
      </c>
      <c r="O32" s="181">
        <v>1</v>
      </c>
      <c r="P32" s="181">
        <v>2</v>
      </c>
      <c r="Q32" s="159">
        <f>IF(O32&gt;0,O32*32, " ")</f>
        <v>32</v>
      </c>
      <c r="R32" s="160">
        <f t="shared" si="17"/>
        <v>64</v>
      </c>
      <c r="S32" s="162">
        <f t="shared" si="10"/>
        <v>3</v>
      </c>
      <c r="T32" s="159">
        <f t="shared" si="11"/>
        <v>3</v>
      </c>
      <c r="U32" s="159">
        <f t="shared" si="12"/>
        <v>100</v>
      </c>
      <c r="V32" s="160">
        <f t="shared" si="12"/>
        <v>98</v>
      </c>
      <c r="W32" s="155"/>
      <c r="X32" s="136"/>
    </row>
    <row r="33" spans="1:24" ht="15" customHeight="1" x14ac:dyDescent="0.25">
      <c r="A33" s="183">
        <v>15</v>
      </c>
      <c r="B33" s="184" t="s">
        <v>96</v>
      </c>
      <c r="C33" s="180"/>
      <c r="D33" s="181"/>
      <c r="E33" s="159" t="str">
        <f t="shared" si="13"/>
        <v xml:space="preserve"> </v>
      </c>
      <c r="F33" s="160" t="str">
        <f t="shared" si="13"/>
        <v xml:space="preserve"> </v>
      </c>
      <c r="G33" s="182"/>
      <c r="H33" s="181"/>
      <c r="I33" s="159" t="str">
        <f t="shared" si="14"/>
        <v xml:space="preserve"> </v>
      </c>
      <c r="J33" s="160" t="str">
        <f t="shared" si="14"/>
        <v xml:space="preserve"> </v>
      </c>
      <c r="K33" s="180">
        <v>2</v>
      </c>
      <c r="L33" s="181">
        <v>1</v>
      </c>
      <c r="M33" s="159">
        <f t="shared" si="15"/>
        <v>68</v>
      </c>
      <c r="N33" s="160">
        <f t="shared" si="15"/>
        <v>34</v>
      </c>
      <c r="O33" s="182">
        <v>1</v>
      </c>
      <c r="P33" s="181">
        <v>2</v>
      </c>
      <c r="Q33" s="159">
        <f t="shared" ref="Q33:Q36" si="18">IF(O33&gt;0,O33*32, " ")</f>
        <v>32</v>
      </c>
      <c r="R33" s="160">
        <f t="shared" si="17"/>
        <v>64</v>
      </c>
      <c r="S33" s="162">
        <f t="shared" si="10"/>
        <v>3</v>
      </c>
      <c r="T33" s="159">
        <f t="shared" si="11"/>
        <v>3</v>
      </c>
      <c r="U33" s="159">
        <f t="shared" si="12"/>
        <v>100</v>
      </c>
      <c r="V33" s="160">
        <f t="shared" si="12"/>
        <v>98</v>
      </c>
      <c r="W33" s="155"/>
      <c r="X33" s="136"/>
    </row>
    <row r="34" spans="1:24" ht="15" customHeight="1" x14ac:dyDescent="0.25">
      <c r="A34" s="183">
        <v>16</v>
      </c>
      <c r="B34" s="184" t="s">
        <v>115</v>
      </c>
      <c r="C34" s="180"/>
      <c r="D34" s="181"/>
      <c r="E34" s="159" t="str">
        <f t="shared" si="13"/>
        <v xml:space="preserve"> </v>
      </c>
      <c r="F34" s="160" t="str">
        <f t="shared" si="13"/>
        <v xml:space="preserve"> </v>
      </c>
      <c r="G34" s="182"/>
      <c r="H34" s="181"/>
      <c r="I34" s="159" t="str">
        <f t="shared" si="14"/>
        <v xml:space="preserve"> </v>
      </c>
      <c r="J34" s="160" t="str">
        <f t="shared" si="14"/>
        <v xml:space="preserve"> </v>
      </c>
      <c r="K34" s="180"/>
      <c r="L34" s="181"/>
      <c r="M34" s="159" t="str">
        <f t="shared" si="15"/>
        <v xml:space="preserve"> </v>
      </c>
      <c r="N34" s="160" t="str">
        <f t="shared" si="15"/>
        <v xml:space="preserve"> </v>
      </c>
      <c r="O34" s="182"/>
      <c r="P34" s="181">
        <v>3</v>
      </c>
      <c r="Q34" s="159" t="str">
        <f t="shared" si="18"/>
        <v xml:space="preserve"> </v>
      </c>
      <c r="R34" s="160">
        <f t="shared" si="17"/>
        <v>96</v>
      </c>
      <c r="S34" s="162" t="str">
        <f t="shared" si="10"/>
        <v xml:space="preserve"> </v>
      </c>
      <c r="T34" s="159">
        <f t="shared" si="11"/>
        <v>3</v>
      </c>
      <c r="U34" s="159" t="str">
        <f t="shared" si="12"/>
        <v xml:space="preserve"> </v>
      </c>
      <c r="V34" s="160">
        <f t="shared" si="12"/>
        <v>96</v>
      </c>
      <c r="W34" s="155"/>
      <c r="X34" s="136"/>
    </row>
    <row r="35" spans="1:24" ht="15" customHeight="1" x14ac:dyDescent="0.25">
      <c r="A35" s="183">
        <v>17</v>
      </c>
      <c r="B35" s="184" t="s">
        <v>132</v>
      </c>
      <c r="C35" s="180"/>
      <c r="D35" s="181"/>
      <c r="E35" s="159" t="str">
        <f t="shared" si="13"/>
        <v xml:space="preserve"> </v>
      </c>
      <c r="F35" s="160" t="str">
        <f t="shared" si="13"/>
        <v xml:space="preserve"> </v>
      </c>
      <c r="G35" s="182"/>
      <c r="H35" s="181"/>
      <c r="I35" s="159" t="str">
        <f t="shared" si="14"/>
        <v xml:space="preserve"> </v>
      </c>
      <c r="J35" s="160" t="str">
        <f t="shared" si="14"/>
        <v xml:space="preserve"> </v>
      </c>
      <c r="K35" s="180"/>
      <c r="L35" s="181"/>
      <c r="M35" s="159" t="str">
        <f t="shared" si="15"/>
        <v xml:space="preserve"> </v>
      </c>
      <c r="N35" s="160" t="str">
        <f t="shared" si="15"/>
        <v xml:space="preserve"> </v>
      </c>
      <c r="O35" s="182">
        <v>2</v>
      </c>
      <c r="P35" s="181"/>
      <c r="Q35" s="159">
        <f t="shared" si="18"/>
        <v>64</v>
      </c>
      <c r="R35" s="160" t="str">
        <f t="shared" si="16"/>
        <v xml:space="preserve"> </v>
      </c>
      <c r="S35" s="162">
        <f t="shared" si="10"/>
        <v>2</v>
      </c>
      <c r="T35" s="159" t="str">
        <f t="shared" si="11"/>
        <v xml:space="preserve"> </v>
      </c>
      <c r="U35" s="159">
        <f t="shared" si="12"/>
        <v>64</v>
      </c>
      <c r="V35" s="160" t="str">
        <f t="shared" si="12"/>
        <v xml:space="preserve"> </v>
      </c>
      <c r="W35" s="155"/>
      <c r="X35" s="136"/>
    </row>
    <row r="36" spans="1:24" ht="15" customHeight="1" x14ac:dyDescent="0.25">
      <c r="A36" s="183">
        <v>18</v>
      </c>
      <c r="B36" s="227" t="s">
        <v>45</v>
      </c>
      <c r="C36" s="180"/>
      <c r="D36" s="181"/>
      <c r="E36" s="159" t="str">
        <f t="shared" si="13"/>
        <v xml:space="preserve"> </v>
      </c>
      <c r="F36" s="160" t="str">
        <f t="shared" si="13"/>
        <v xml:space="preserve"> </v>
      </c>
      <c r="G36" s="182"/>
      <c r="H36" s="181"/>
      <c r="I36" s="159" t="str">
        <f t="shared" si="14"/>
        <v xml:space="preserve"> </v>
      </c>
      <c r="J36" s="160" t="str">
        <f t="shared" si="14"/>
        <v xml:space="preserve"> </v>
      </c>
      <c r="K36" s="180"/>
      <c r="L36" s="181"/>
      <c r="M36" s="159" t="str">
        <f t="shared" si="15"/>
        <v xml:space="preserve"> </v>
      </c>
      <c r="N36" s="160" t="str">
        <f t="shared" si="15"/>
        <v xml:space="preserve"> </v>
      </c>
      <c r="O36" s="182">
        <v>2</v>
      </c>
      <c r="P36" s="181"/>
      <c r="Q36" s="159">
        <f t="shared" si="18"/>
        <v>64</v>
      </c>
      <c r="R36" s="160" t="str">
        <f t="shared" si="16"/>
        <v xml:space="preserve"> </v>
      </c>
      <c r="S36" s="162">
        <f t="shared" si="10"/>
        <v>2</v>
      </c>
      <c r="T36" s="159" t="str">
        <f t="shared" si="11"/>
        <v xml:space="preserve"> </v>
      </c>
      <c r="U36" s="159">
        <f t="shared" si="12"/>
        <v>64</v>
      </c>
      <c r="V36" s="160" t="str">
        <f t="shared" si="12"/>
        <v xml:space="preserve"> </v>
      </c>
      <c r="W36" s="155"/>
      <c r="X36" s="136"/>
    </row>
    <row r="37" spans="1:24" ht="15" customHeight="1" x14ac:dyDescent="0.25">
      <c r="A37" s="183">
        <v>19</v>
      </c>
      <c r="B37" s="227" t="s">
        <v>26</v>
      </c>
      <c r="C37" s="180"/>
      <c r="D37" s="181">
        <v>2</v>
      </c>
      <c r="E37" s="159" t="str">
        <f t="shared" si="13"/>
        <v xml:space="preserve"> </v>
      </c>
      <c r="F37" s="160">
        <f t="shared" si="13"/>
        <v>68</v>
      </c>
      <c r="G37" s="182"/>
      <c r="H37" s="181">
        <v>2</v>
      </c>
      <c r="I37" s="159" t="str">
        <f t="shared" si="14"/>
        <v xml:space="preserve"> </v>
      </c>
      <c r="J37" s="160">
        <f t="shared" si="14"/>
        <v>68</v>
      </c>
      <c r="K37" s="180"/>
      <c r="L37" s="181"/>
      <c r="M37" s="159" t="str">
        <f t="shared" si="15"/>
        <v xml:space="preserve"> </v>
      </c>
      <c r="N37" s="160" t="str">
        <f t="shared" si="15"/>
        <v xml:space="preserve"> </v>
      </c>
      <c r="O37" s="182"/>
      <c r="P37" s="181"/>
      <c r="Q37" s="159" t="str">
        <f t="shared" si="16"/>
        <v xml:space="preserve"> </v>
      </c>
      <c r="R37" s="160" t="str">
        <f t="shared" si="16"/>
        <v xml:space="preserve"> </v>
      </c>
      <c r="S37" s="162" t="str">
        <f t="shared" si="10"/>
        <v xml:space="preserve"> </v>
      </c>
      <c r="T37" s="159">
        <f t="shared" si="11"/>
        <v>4</v>
      </c>
      <c r="U37" s="159" t="str">
        <f t="shared" si="12"/>
        <v xml:space="preserve"> </v>
      </c>
      <c r="V37" s="160">
        <f t="shared" si="12"/>
        <v>136</v>
      </c>
      <c r="W37" s="155"/>
      <c r="X37" s="136"/>
    </row>
    <row r="38" spans="1:24" ht="15" customHeight="1" x14ac:dyDescent="0.25">
      <c r="A38" s="183"/>
      <c r="B38" s="168" t="s">
        <v>58</v>
      </c>
      <c r="C38" s="185"/>
      <c r="D38" s="186"/>
      <c r="E38" s="159" t="str">
        <f t="shared" si="13"/>
        <v xml:space="preserve"> </v>
      </c>
      <c r="F38" s="160" t="str">
        <f t="shared" si="13"/>
        <v xml:space="preserve"> </v>
      </c>
      <c r="G38" s="187"/>
      <c r="H38" s="186"/>
      <c r="I38" s="159" t="str">
        <f t="shared" si="14"/>
        <v xml:space="preserve"> </v>
      </c>
      <c r="J38" s="160" t="str">
        <f t="shared" si="14"/>
        <v xml:space="preserve"> </v>
      </c>
      <c r="K38" s="185"/>
      <c r="L38" s="186"/>
      <c r="M38" s="159" t="str">
        <f t="shared" si="15"/>
        <v xml:space="preserve"> </v>
      </c>
      <c r="N38" s="160" t="str">
        <f t="shared" si="15"/>
        <v xml:space="preserve"> </v>
      </c>
      <c r="O38" s="187"/>
      <c r="P38" s="186"/>
      <c r="Q38" s="159" t="str">
        <f t="shared" si="16"/>
        <v xml:space="preserve"> </v>
      </c>
      <c r="R38" s="160" t="str">
        <f t="shared" si="16"/>
        <v xml:space="preserve"> </v>
      </c>
      <c r="S38" s="162" t="str">
        <f t="shared" si="10"/>
        <v xml:space="preserve"> </v>
      </c>
      <c r="T38" s="159" t="str">
        <f t="shared" si="11"/>
        <v xml:space="preserve"> </v>
      </c>
      <c r="U38" s="159" t="str">
        <f t="shared" si="12"/>
        <v xml:space="preserve"> </v>
      </c>
      <c r="V38" s="160" t="str">
        <f t="shared" si="12"/>
        <v xml:space="preserve"> </v>
      </c>
      <c r="W38" s="155"/>
      <c r="X38" s="136"/>
    </row>
    <row r="39" spans="1:24" ht="15" customHeight="1" thickBot="1" x14ac:dyDescent="0.3">
      <c r="A39" s="183"/>
      <c r="B39" s="168" t="s">
        <v>108</v>
      </c>
      <c r="C39" s="185"/>
      <c r="D39" s="186"/>
      <c r="E39" s="159" t="str">
        <f t="shared" ref="E39:F39" si="19">IF(C39&gt;0,C39*34, " ")</f>
        <v xml:space="preserve"> </v>
      </c>
      <c r="F39" s="160" t="str">
        <f t="shared" si="19"/>
        <v xml:space="preserve"> </v>
      </c>
      <c r="G39" s="187"/>
      <c r="H39" s="186"/>
      <c r="I39" s="159" t="str">
        <f t="shared" ref="I39:J39" si="20">IF(G39&gt;0,G39*34, " ")</f>
        <v xml:space="preserve"> </v>
      </c>
      <c r="J39" s="160" t="str">
        <f t="shared" si="20"/>
        <v xml:space="preserve"> </v>
      </c>
      <c r="K39" s="185"/>
      <c r="L39" s="186"/>
      <c r="M39" s="159" t="str">
        <f t="shared" ref="M39:N39" si="21">IF(K39&gt;0,K39*34, " ")</f>
        <v xml:space="preserve"> </v>
      </c>
      <c r="N39" s="160" t="str">
        <f t="shared" si="21"/>
        <v xml:space="preserve"> </v>
      </c>
      <c r="O39" s="187"/>
      <c r="P39" s="186"/>
      <c r="Q39" s="159" t="str">
        <f t="shared" ref="Q39:R39" si="22">IF(O39&gt;0,O39*32, " ")</f>
        <v xml:space="preserve"> </v>
      </c>
      <c r="R39" s="171" t="str">
        <f t="shared" si="22"/>
        <v xml:space="preserve"> </v>
      </c>
      <c r="S39" s="169" t="str">
        <f t="shared" si="10"/>
        <v xml:space="preserve"> </v>
      </c>
      <c r="T39" s="170" t="str">
        <f t="shared" si="11"/>
        <v xml:space="preserve"> </v>
      </c>
      <c r="U39" s="170" t="str">
        <f t="shared" si="12"/>
        <v xml:space="preserve"> </v>
      </c>
      <c r="V39" s="171" t="str">
        <f t="shared" si="12"/>
        <v xml:space="preserve"> </v>
      </c>
      <c r="W39" s="155"/>
      <c r="X39" s="136"/>
    </row>
    <row r="40" spans="1:24" ht="15" customHeight="1" thickBot="1" x14ac:dyDescent="0.3">
      <c r="A40" s="290" t="s">
        <v>18</v>
      </c>
      <c r="B40" s="291"/>
      <c r="C40" s="188">
        <f>SUM(C7:C15)</f>
        <v>16</v>
      </c>
      <c r="D40" s="189">
        <f t="shared" ref="D40:V40" si="23">SUM(D7:D17)</f>
        <v>2</v>
      </c>
      <c r="E40" s="190">
        <f>SUM(E7:E15)</f>
        <v>544</v>
      </c>
      <c r="F40" s="191">
        <f t="shared" si="23"/>
        <v>68</v>
      </c>
      <c r="G40" s="188">
        <f>SUM(G7:G15)</f>
        <v>14</v>
      </c>
      <c r="H40" s="189">
        <f t="shared" si="23"/>
        <v>0</v>
      </c>
      <c r="I40" s="190">
        <f>SUM(I7:I15)</f>
        <v>476</v>
      </c>
      <c r="J40" s="191">
        <f t="shared" si="23"/>
        <v>0</v>
      </c>
      <c r="K40" s="188">
        <f>SUM(K7:K16)</f>
        <v>13</v>
      </c>
      <c r="L40" s="189">
        <f t="shared" si="23"/>
        <v>0</v>
      </c>
      <c r="M40" s="190">
        <f>SUM(M7:M15)</f>
        <v>442</v>
      </c>
      <c r="N40" s="191">
        <f t="shared" si="23"/>
        <v>0</v>
      </c>
      <c r="O40" s="188">
        <f>SUM(O7:O15)</f>
        <v>11</v>
      </c>
      <c r="P40" s="189">
        <f t="shared" si="23"/>
        <v>0</v>
      </c>
      <c r="Q40" s="190">
        <f>SUM(Q7:Q15)</f>
        <v>352</v>
      </c>
      <c r="R40" s="191">
        <f t="shared" si="23"/>
        <v>0</v>
      </c>
      <c r="S40" s="192">
        <f>SUM(S7:S15)</f>
        <v>54</v>
      </c>
      <c r="T40" s="193">
        <f t="shared" si="23"/>
        <v>2</v>
      </c>
      <c r="U40" s="194">
        <f>SUM(U7:U15)</f>
        <v>1814</v>
      </c>
      <c r="V40" s="195">
        <f t="shared" si="23"/>
        <v>68</v>
      </c>
      <c r="W40" s="155"/>
      <c r="X40" s="136"/>
    </row>
    <row r="41" spans="1:24" ht="15" customHeight="1" thickBot="1" x14ac:dyDescent="0.3">
      <c r="A41" s="301" t="s">
        <v>19</v>
      </c>
      <c r="B41" s="302"/>
      <c r="C41" s="196">
        <f t="shared" ref="C41:V41" si="24">SUM(C19:C39)</f>
        <v>6</v>
      </c>
      <c r="D41" s="197">
        <f t="shared" si="24"/>
        <v>5</v>
      </c>
      <c r="E41" s="197">
        <f t="shared" si="24"/>
        <v>204</v>
      </c>
      <c r="F41" s="198">
        <f t="shared" si="24"/>
        <v>170</v>
      </c>
      <c r="G41" s="196">
        <f t="shared" si="24"/>
        <v>5</v>
      </c>
      <c r="H41" s="197">
        <f t="shared" si="24"/>
        <v>10</v>
      </c>
      <c r="I41" s="197">
        <f t="shared" si="24"/>
        <v>170</v>
      </c>
      <c r="J41" s="198">
        <f t="shared" si="24"/>
        <v>340</v>
      </c>
      <c r="K41" s="196">
        <f t="shared" si="24"/>
        <v>8</v>
      </c>
      <c r="L41" s="197">
        <f t="shared" si="24"/>
        <v>10</v>
      </c>
      <c r="M41" s="197">
        <f t="shared" si="24"/>
        <v>272</v>
      </c>
      <c r="N41" s="198">
        <f t="shared" si="24"/>
        <v>340</v>
      </c>
      <c r="O41" s="196">
        <f t="shared" si="24"/>
        <v>6</v>
      </c>
      <c r="P41" s="197">
        <f t="shared" si="24"/>
        <v>13</v>
      </c>
      <c r="Q41" s="197">
        <f t="shared" si="24"/>
        <v>192</v>
      </c>
      <c r="R41" s="198">
        <f t="shared" si="24"/>
        <v>416</v>
      </c>
      <c r="S41" s="199">
        <f t="shared" si="24"/>
        <v>25</v>
      </c>
      <c r="T41" s="197">
        <f t="shared" si="24"/>
        <v>38</v>
      </c>
      <c r="U41" s="197">
        <f t="shared" si="24"/>
        <v>838</v>
      </c>
      <c r="V41" s="198">
        <f t="shared" si="24"/>
        <v>1266</v>
      </c>
      <c r="W41" s="200"/>
      <c r="X41" s="136"/>
    </row>
    <row r="42" spans="1:24" ht="15" customHeight="1" thickTop="1" thickBot="1" x14ac:dyDescent="0.3">
      <c r="A42" s="293" t="s">
        <v>20</v>
      </c>
      <c r="B42" s="294"/>
      <c r="C42" s="201">
        <f>C40+C41</f>
        <v>22</v>
      </c>
      <c r="D42" s="202">
        <f t="shared" ref="D42:V42" si="25">D40+D41</f>
        <v>7</v>
      </c>
      <c r="E42" s="202">
        <f t="shared" si="25"/>
        <v>748</v>
      </c>
      <c r="F42" s="203">
        <f t="shared" si="25"/>
        <v>238</v>
      </c>
      <c r="G42" s="201">
        <f t="shared" si="25"/>
        <v>19</v>
      </c>
      <c r="H42" s="202">
        <f t="shared" si="25"/>
        <v>10</v>
      </c>
      <c r="I42" s="202">
        <f t="shared" si="25"/>
        <v>646</v>
      </c>
      <c r="J42" s="203">
        <f t="shared" si="25"/>
        <v>340</v>
      </c>
      <c r="K42" s="201">
        <f t="shared" si="25"/>
        <v>21</v>
      </c>
      <c r="L42" s="202">
        <f t="shared" si="25"/>
        <v>10</v>
      </c>
      <c r="M42" s="202">
        <f t="shared" si="25"/>
        <v>714</v>
      </c>
      <c r="N42" s="203">
        <f t="shared" si="25"/>
        <v>340</v>
      </c>
      <c r="O42" s="201">
        <f t="shared" si="25"/>
        <v>17</v>
      </c>
      <c r="P42" s="202">
        <f t="shared" si="25"/>
        <v>13</v>
      </c>
      <c r="Q42" s="202">
        <f t="shared" si="25"/>
        <v>544</v>
      </c>
      <c r="R42" s="203">
        <f t="shared" si="25"/>
        <v>416</v>
      </c>
      <c r="S42" s="204">
        <f t="shared" si="25"/>
        <v>79</v>
      </c>
      <c r="T42" s="202">
        <f t="shared" si="25"/>
        <v>40</v>
      </c>
      <c r="U42" s="202">
        <f t="shared" si="25"/>
        <v>2652</v>
      </c>
      <c r="V42" s="203">
        <f t="shared" si="25"/>
        <v>1334</v>
      </c>
      <c r="W42" s="155"/>
      <c r="X42" s="136"/>
    </row>
    <row r="43" spans="1:24" ht="15" customHeight="1" thickTop="1" thickBot="1" x14ac:dyDescent="0.3">
      <c r="A43" s="295"/>
      <c r="B43" s="296"/>
      <c r="C43" s="297">
        <f>C42+D42</f>
        <v>29</v>
      </c>
      <c r="D43" s="298"/>
      <c r="E43" s="299">
        <f>E42+F42</f>
        <v>986</v>
      </c>
      <c r="F43" s="300"/>
      <c r="G43" s="297">
        <f>G42+H42</f>
        <v>29</v>
      </c>
      <c r="H43" s="298"/>
      <c r="I43" s="299">
        <f>I42+J42</f>
        <v>986</v>
      </c>
      <c r="J43" s="300"/>
      <c r="K43" s="297">
        <f>K42+L42</f>
        <v>31</v>
      </c>
      <c r="L43" s="298"/>
      <c r="M43" s="299">
        <f>M42+N42</f>
        <v>1054</v>
      </c>
      <c r="N43" s="300"/>
      <c r="O43" s="297">
        <f>O42+P42</f>
        <v>30</v>
      </c>
      <c r="P43" s="298"/>
      <c r="Q43" s="299">
        <f>Q42+R42</f>
        <v>960</v>
      </c>
      <c r="R43" s="300"/>
      <c r="S43" s="297">
        <f>S42+T42</f>
        <v>119</v>
      </c>
      <c r="T43" s="298"/>
      <c r="U43" s="299">
        <f>U42+V42</f>
        <v>3986</v>
      </c>
      <c r="V43" s="300"/>
      <c r="W43" s="155"/>
      <c r="X43" s="136"/>
    </row>
    <row r="44" spans="1:24" ht="15" customHeight="1" thickTop="1" x14ac:dyDescent="0.25">
      <c r="A44" s="205"/>
      <c r="B44" s="206"/>
      <c r="C44" s="207"/>
      <c r="D44" s="207"/>
      <c r="E44" s="207"/>
      <c r="F44" s="207"/>
      <c r="G44" s="207"/>
      <c r="H44" s="207"/>
      <c r="I44" s="207"/>
      <c r="J44" s="208"/>
      <c r="K44" s="207"/>
      <c r="L44" s="207"/>
      <c r="M44" s="207"/>
      <c r="N44" s="207"/>
      <c r="O44" s="207"/>
      <c r="P44" s="207"/>
      <c r="Q44" s="207"/>
      <c r="R44" s="207"/>
      <c r="S44" s="207"/>
      <c r="T44" s="209"/>
      <c r="U44" s="207"/>
      <c r="V44" s="209"/>
      <c r="W44" s="209"/>
    </row>
    <row r="45" spans="1:24" ht="38.85" customHeight="1" x14ac:dyDescent="0.25">
      <c r="B45" s="292" t="s">
        <v>82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</row>
    <row r="46" spans="1:24" ht="15" customHeight="1" x14ac:dyDescent="0.25">
      <c r="B46" s="206" t="s">
        <v>112</v>
      </c>
    </row>
    <row r="47" spans="1:24" ht="15" customHeight="1" x14ac:dyDescent="0.25">
      <c r="B47" s="206" t="s">
        <v>113</v>
      </c>
    </row>
    <row r="48" spans="1:24" ht="15" customHeight="1" x14ac:dyDescent="0.25">
      <c r="B48" s="208" t="s">
        <v>116</v>
      </c>
    </row>
  </sheetData>
  <mergeCells count="34">
    <mergeCell ref="A6:B6"/>
    <mergeCell ref="A18:B18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40:B40"/>
    <mergeCell ref="B45:V45"/>
    <mergeCell ref="A42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41:B4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2"/>
  <sheetViews>
    <sheetView workbookViewId="0">
      <selection sqref="A1:G1"/>
    </sheetView>
  </sheetViews>
  <sheetFormatPr defaultColWidth="9.109375" defaultRowHeight="13.2" x14ac:dyDescent="0.25"/>
  <cols>
    <col min="1" max="1" width="3.44140625" style="1" customWidth="1"/>
    <col min="2" max="2" width="41.6640625" style="1" customWidth="1"/>
    <col min="3" max="15" width="5.6640625" style="1" customWidth="1"/>
    <col min="16" max="16" width="5.6640625" style="2" customWidth="1"/>
    <col min="17" max="17" width="5.6640625" style="1" customWidth="1"/>
    <col min="18" max="18" width="5.6640625" style="2" customWidth="1"/>
    <col min="19" max="20" width="6.109375" style="2" customWidth="1"/>
    <col min="21" max="21" width="26.88671875" style="1" customWidth="1"/>
    <col min="22" max="16384" width="9.109375" style="1"/>
  </cols>
  <sheetData>
    <row r="1" spans="1:20" ht="15" customHeight="1" x14ac:dyDescent="0.25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  <c r="N1" s="228"/>
    </row>
    <row r="2" spans="1:20" ht="15" customHeight="1" x14ac:dyDescent="0.25">
      <c r="A2" s="245" t="s">
        <v>121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  <c r="N2" s="228"/>
    </row>
    <row r="3" spans="1:20" ht="15" customHeight="1" thickBot="1" x14ac:dyDescent="0.3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0" ht="1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5" t="s">
        <v>5</v>
      </c>
      <c r="P4" s="256"/>
      <c r="Q4" s="256"/>
      <c r="R4" s="257"/>
      <c r="S4" s="4"/>
      <c r="T4" s="4"/>
    </row>
    <row r="5" spans="1:20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9" t="s">
        <v>6</v>
      </c>
      <c r="P5" s="240"/>
      <c r="Q5" s="237" t="s">
        <v>7</v>
      </c>
      <c r="R5" s="258"/>
      <c r="S5" s="4"/>
      <c r="T5" s="4"/>
    </row>
    <row r="6" spans="1:20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5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 t="shared" ref="M7:N13" si="0">IF(K7&gt;0,K7*32, " ")</f>
        <v>64</v>
      </c>
      <c r="N7" s="30" t="str">
        <f t="shared" si="0"/>
        <v xml:space="preserve"> </v>
      </c>
      <c r="O7" s="83">
        <f t="shared" ref="O7:O12" si="1">IF(C7+G7+K7&gt;0,C7+G7+K7, " ")</f>
        <v>7</v>
      </c>
      <c r="P7" s="93" t="str">
        <f t="shared" ref="P7:P13" si="2">IF(D7+H7+L7&gt;0, D7+H7+L7, " ")</f>
        <v xml:space="preserve"> </v>
      </c>
      <c r="Q7" s="93">
        <f t="shared" ref="Q7:R13" si="3">IF(O7&lt;&gt;" ", (IF(E7&lt;&gt;" ", E7, 0)+IF(I7&lt;&gt;" ", I7, 0)+IF(M7&lt;&gt;" ", M7, 0)), " ")</f>
        <v>234</v>
      </c>
      <c r="R7" s="102" t="str">
        <f t="shared" si="3"/>
        <v xml:space="preserve"> </v>
      </c>
      <c r="S7" s="9"/>
      <c r="T7" s="9"/>
    </row>
    <row r="8" spans="1:20" ht="15" customHeight="1" x14ac:dyDescent="0.25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64</v>
      </c>
      <c r="N8" s="33" t="str">
        <f t="shared" si="0"/>
        <v xml:space="preserve"> </v>
      </c>
      <c r="O8" s="82">
        <f t="shared" si="1"/>
        <v>6</v>
      </c>
      <c r="P8" s="32" t="str">
        <f t="shared" si="2"/>
        <v xml:space="preserve"> </v>
      </c>
      <c r="Q8" s="32">
        <f t="shared" si="3"/>
        <v>200</v>
      </c>
      <c r="R8" s="33" t="str">
        <f t="shared" si="3"/>
        <v xml:space="preserve"> </v>
      </c>
      <c r="S8" s="9"/>
      <c r="T8" s="9"/>
    </row>
    <row r="9" spans="1:20" ht="15" customHeight="1" x14ac:dyDescent="0.25">
      <c r="A9" s="62">
        <v>3</v>
      </c>
      <c r="B9" s="52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si="0"/>
        <v>64</v>
      </c>
      <c r="N9" s="33" t="str">
        <f t="shared" si="0"/>
        <v xml:space="preserve"> </v>
      </c>
      <c r="O9" s="82">
        <f t="shared" si="1"/>
        <v>6</v>
      </c>
      <c r="P9" s="32" t="str">
        <f t="shared" si="2"/>
        <v xml:space="preserve"> </v>
      </c>
      <c r="Q9" s="32">
        <f t="shared" si="3"/>
        <v>200</v>
      </c>
      <c r="R9" s="33" t="str">
        <f t="shared" si="3"/>
        <v xml:space="preserve"> </v>
      </c>
      <c r="S9" s="9"/>
      <c r="T9" s="9"/>
    </row>
    <row r="10" spans="1:20" ht="15" customHeight="1" x14ac:dyDescent="0.25">
      <c r="A10" s="62">
        <v>4</v>
      </c>
      <c r="B10" s="53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>
        <v>2</v>
      </c>
      <c r="L10" s="40"/>
      <c r="M10" s="32">
        <f t="shared" si="0"/>
        <v>64</v>
      </c>
      <c r="N10" s="33" t="str">
        <f t="shared" si="0"/>
        <v xml:space="preserve"> </v>
      </c>
      <c r="O10" s="82">
        <f t="shared" si="1"/>
        <v>7</v>
      </c>
      <c r="P10" s="32" t="str">
        <f t="shared" si="2"/>
        <v xml:space="preserve"> </v>
      </c>
      <c r="Q10" s="32">
        <f t="shared" si="3"/>
        <v>234</v>
      </c>
      <c r="R10" s="33" t="str">
        <f t="shared" si="3"/>
        <v xml:space="preserve"> </v>
      </c>
      <c r="S10" s="9"/>
      <c r="T10" s="9"/>
    </row>
    <row r="11" spans="1:20" ht="15" customHeight="1" x14ac:dyDescent="0.25">
      <c r="A11" s="62">
        <v>5</v>
      </c>
      <c r="B11" s="53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82" t="str">
        <f t="shared" si="1"/>
        <v xml:space="preserve"> </v>
      </c>
      <c r="P11" s="32">
        <f t="shared" si="2"/>
        <v>2</v>
      </c>
      <c r="Q11" s="32" t="str">
        <f t="shared" si="3"/>
        <v xml:space="preserve"> </v>
      </c>
      <c r="R11" s="33">
        <f t="shared" si="3"/>
        <v>68</v>
      </c>
      <c r="S11" s="9"/>
      <c r="T11" s="9"/>
    </row>
    <row r="12" spans="1:20" ht="15" customHeight="1" x14ac:dyDescent="0.25">
      <c r="A12" s="62">
        <v>6</v>
      </c>
      <c r="B12" s="52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82">
        <f t="shared" si="1"/>
        <v>2</v>
      </c>
      <c r="P12" s="32" t="str">
        <f t="shared" si="2"/>
        <v xml:space="preserve"> </v>
      </c>
      <c r="Q12" s="32">
        <f t="shared" si="3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5">
      <c r="A13" s="62">
        <v>7</v>
      </c>
      <c r="B13" s="65" t="s">
        <v>77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0"/>
        <v>64</v>
      </c>
      <c r="N13" s="33" t="str">
        <f t="shared" si="0"/>
        <v xml:space="preserve"> </v>
      </c>
      <c r="O13" s="82">
        <v>2</v>
      </c>
      <c r="P13" s="32" t="str">
        <f t="shared" si="2"/>
        <v xml:space="preserve"> </v>
      </c>
      <c r="Q13" s="32">
        <f t="shared" si="3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5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6">IF(C14+G14+K14&gt;0,C14+G14+K14, " ")</f>
        <v>2</v>
      </c>
      <c r="P14" s="32" t="str">
        <f t="shared" ref="P14" si="7">IF(D14+H14+L14&gt;0, D14+H14+L14, " ")</f>
        <v xml:space="preserve"> </v>
      </c>
      <c r="Q14" s="32">
        <f t="shared" ref="Q14:R17" si="8">IF(O14&lt;&gt;" ", (IF(E14&lt;&gt;" ", E14, 0)+IF(I14&lt;&gt;" ", I14, 0)+IF(M14&lt;&gt;" ", M14, 0)), " ")</f>
        <v>68</v>
      </c>
      <c r="R14" s="33" t="str">
        <f t="shared" ref="R14" si="9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5">
      <c r="A15" s="62">
        <v>9</v>
      </c>
      <c r="B15" s="52" t="s">
        <v>78</v>
      </c>
      <c r="C15" s="39">
        <v>1</v>
      </c>
      <c r="D15" s="40"/>
      <c r="E15" s="32">
        <f t="shared" ref="E15:E16" si="10">IF(C15&gt;0,C15*34, " ")</f>
        <v>34</v>
      </c>
      <c r="F15" s="33"/>
      <c r="G15" s="40">
        <v>1</v>
      </c>
      <c r="H15" s="40"/>
      <c r="I15" s="32">
        <f t="shared" ref="I15:I16" si="11">IF(G15&gt;0,G15*34, " ")</f>
        <v>34</v>
      </c>
      <c r="J15" s="33"/>
      <c r="K15" s="43">
        <v>1</v>
      </c>
      <c r="L15" s="40"/>
      <c r="M15" s="32">
        <f t="shared" ref="M15:N17" si="12">IF(K15&gt;0,K15*32, " ")</f>
        <v>32</v>
      </c>
      <c r="N15" s="33"/>
      <c r="O15" s="118">
        <f>SUM(C15,G15,K15)</f>
        <v>3</v>
      </c>
      <c r="P15" s="81"/>
      <c r="Q15" s="93">
        <f t="shared" si="8"/>
        <v>100</v>
      </c>
      <c r="R15" s="108"/>
      <c r="S15" s="9"/>
      <c r="T15" s="9"/>
    </row>
    <row r="16" spans="1:20" ht="15" customHeight="1" x14ac:dyDescent="0.25">
      <c r="A16" s="62">
        <v>10</v>
      </c>
      <c r="B16" s="117" t="s">
        <v>79</v>
      </c>
      <c r="C16" s="39">
        <v>1</v>
      </c>
      <c r="D16" s="40"/>
      <c r="E16" s="32">
        <f t="shared" si="10"/>
        <v>34</v>
      </c>
      <c r="F16" s="33"/>
      <c r="G16" s="40">
        <v>1</v>
      </c>
      <c r="H16" s="40"/>
      <c r="I16" s="32">
        <f t="shared" si="11"/>
        <v>34</v>
      </c>
      <c r="J16" s="33"/>
      <c r="K16" s="43"/>
      <c r="L16" s="40"/>
      <c r="M16" s="32" t="str">
        <f t="shared" si="12"/>
        <v xml:space="preserve"> </v>
      </c>
      <c r="N16" s="33"/>
      <c r="O16" s="31">
        <v>2</v>
      </c>
      <c r="P16" s="116"/>
      <c r="Q16" s="32">
        <f t="shared" si="8"/>
        <v>68</v>
      </c>
      <c r="R16" s="115"/>
      <c r="S16" s="9"/>
      <c r="T16" s="9"/>
    </row>
    <row r="17" spans="1:20" ht="15" customHeight="1" thickBot="1" x14ac:dyDescent="0.3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2"/>
        <v>32</v>
      </c>
      <c r="N17" s="33" t="str">
        <f t="shared" si="12"/>
        <v xml:space="preserve"> </v>
      </c>
      <c r="O17" s="31">
        <v>1</v>
      </c>
      <c r="P17" s="74" t="str">
        <f t="shared" ref="P17" si="13">IF(D17+H17+L17&gt;0, D17+H17+L17, " ")</f>
        <v xml:space="preserve"> </v>
      </c>
      <c r="Q17" s="32">
        <f t="shared" si="8"/>
        <v>32</v>
      </c>
      <c r="R17" s="75" t="str">
        <f t="shared" si="8"/>
        <v xml:space="preserve"> </v>
      </c>
      <c r="S17" s="9"/>
      <c r="T17" s="9"/>
    </row>
    <row r="18" spans="1:20" ht="15" customHeight="1" thickBot="1" x14ac:dyDescent="0.3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5">
      <c r="A19" s="62">
        <v>1</v>
      </c>
      <c r="B19" s="55" t="s">
        <v>117</v>
      </c>
      <c r="C19" s="76">
        <v>3</v>
      </c>
      <c r="D19" s="44"/>
      <c r="E19" s="29">
        <f>IF(C19&gt;0,C19*34, " ")</f>
        <v>102</v>
      </c>
      <c r="F19" s="30" t="str">
        <f>IF(D19&gt;0,D19*34, " ")</f>
        <v xml:space="preserve"> </v>
      </c>
      <c r="G19" s="57">
        <v>2</v>
      </c>
      <c r="H19" s="44"/>
      <c r="I19" s="29">
        <f>IF(G19&gt;0,G19*34, " ")</f>
        <v>68</v>
      </c>
      <c r="J19" s="30" t="str">
        <f>IF(H19&gt;0,H19*34, " ")</f>
        <v xml:space="preserve"> </v>
      </c>
      <c r="K19" s="69"/>
      <c r="L19" s="70"/>
      <c r="M19" s="29" t="str">
        <f>IF(K19&gt;0,K19*32, " ")</f>
        <v xml:space="preserve"> </v>
      </c>
      <c r="N19" s="30" t="str">
        <f>IF(L19&gt;0,L19*32, " ")</f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>IF(O19&lt;&gt;" ", (IF(E19&lt;&gt;" ", E19, 0)+IF(I19&lt;&gt;" ", I19, 0)+IF(M19&lt;&gt;" ", M19, 0)), " ")</f>
        <v>170</v>
      </c>
      <c r="R19" s="102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5">
      <c r="A20" s="62">
        <v>2</v>
      </c>
      <c r="B20" s="55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2" t="str">
        <f t="shared" ref="O20:O30" si="14">IF(C20+G20+K20&gt;0,C20+G20+K20, " ")</f>
        <v xml:space="preserve"> </v>
      </c>
      <c r="P20" s="32">
        <f t="shared" ref="P20:P30" si="15">IF(D20+H20+L20&gt;0, D20+H20+L20, " ")</f>
        <v>2</v>
      </c>
      <c r="Q20" s="32" t="str">
        <f t="shared" ref="Q20:Q30" si="16">IF(O20&lt;&gt;" ", (IF(E20&lt;&gt;" ", E20, 0)+IF(I20&lt;&gt;" ", I20, 0)+IF(M20&lt;&gt;" ", M20, 0)), " ")</f>
        <v xml:space="preserve"> </v>
      </c>
      <c r="R20" s="33">
        <f t="shared" ref="R20:R30" si="17">IF(P20&lt;&gt;" ", (IF(F20&lt;&gt;" ", F20, 0)+IF(J20&lt;&gt;" ", J20, 0)+IF(N20&lt;&gt;" ", N20, 0)), " ")</f>
        <v>68</v>
      </c>
      <c r="S20" s="9"/>
      <c r="T20" s="9"/>
    </row>
    <row r="21" spans="1:20" ht="15" customHeight="1" x14ac:dyDescent="0.25">
      <c r="A21" s="62">
        <v>3</v>
      </c>
      <c r="B21" s="55" t="s">
        <v>50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4"/>
        <v>2</v>
      </c>
      <c r="P21" s="32" t="str">
        <f t="shared" si="15"/>
        <v xml:space="preserve"> </v>
      </c>
      <c r="Q21" s="32">
        <f t="shared" si="16"/>
        <v>68</v>
      </c>
      <c r="R21" s="33" t="str">
        <f t="shared" si="17"/>
        <v xml:space="preserve"> </v>
      </c>
      <c r="S21" s="9"/>
      <c r="T21" s="9"/>
    </row>
    <row r="22" spans="1:20" ht="15" customHeight="1" x14ac:dyDescent="0.25">
      <c r="A22" s="62">
        <v>4</v>
      </c>
      <c r="B22" s="55" t="s">
        <v>98</v>
      </c>
      <c r="C22" s="45">
        <v>2</v>
      </c>
      <c r="D22" s="46"/>
      <c r="E22" s="32">
        <f t="shared" ref="E22:F30" si="18">IF(C22&gt;0,C22*34, " ")</f>
        <v>68</v>
      </c>
      <c r="F22" s="33" t="str">
        <f t="shared" si="18"/>
        <v xml:space="preserve"> </v>
      </c>
      <c r="G22" s="49"/>
      <c r="H22" s="46"/>
      <c r="I22" s="32" t="str">
        <f t="shared" ref="I22:J30" si="19">IF(G22&gt;0,G22*34, " ")</f>
        <v xml:space="preserve"> </v>
      </c>
      <c r="J22" s="33" t="str">
        <f t="shared" si="19"/>
        <v xml:space="preserve"> </v>
      </c>
      <c r="K22" s="79"/>
      <c r="L22" s="46"/>
      <c r="M22" s="78" t="str">
        <f t="shared" ref="M22:M30" si="20">IF(K22&gt;0,K22*32, " ")</f>
        <v xml:space="preserve"> </v>
      </c>
      <c r="N22" s="33" t="str">
        <f t="shared" ref="N22:N30" si="21">IF(L22&gt;0,L22*32, " ")</f>
        <v xml:space="preserve"> </v>
      </c>
      <c r="O22" s="82">
        <f t="shared" si="14"/>
        <v>2</v>
      </c>
      <c r="P22" s="32" t="str">
        <f t="shared" si="15"/>
        <v xml:space="preserve"> </v>
      </c>
      <c r="Q22" s="32">
        <f t="shared" si="16"/>
        <v>68</v>
      </c>
      <c r="R22" s="33" t="str">
        <f t="shared" si="17"/>
        <v xml:space="preserve"> </v>
      </c>
      <c r="S22" s="9"/>
      <c r="T22" s="9"/>
    </row>
    <row r="23" spans="1:20" ht="15" customHeight="1" x14ac:dyDescent="0.25">
      <c r="A23" s="62">
        <v>5</v>
      </c>
      <c r="B23" s="55" t="s">
        <v>122</v>
      </c>
      <c r="C23" s="45"/>
      <c r="D23" s="46"/>
      <c r="E23" s="32" t="str">
        <f t="shared" si="18"/>
        <v xml:space="preserve"> </v>
      </c>
      <c r="F23" s="33" t="str">
        <f t="shared" si="18"/>
        <v xml:space="preserve"> </v>
      </c>
      <c r="G23" s="49"/>
      <c r="H23" s="46">
        <v>2</v>
      </c>
      <c r="I23" s="32" t="str">
        <f t="shared" si="19"/>
        <v xml:space="preserve"> </v>
      </c>
      <c r="J23" s="33">
        <f t="shared" si="19"/>
        <v>68</v>
      </c>
      <c r="K23" s="45"/>
      <c r="L23" s="46"/>
      <c r="M23" s="32" t="str">
        <f t="shared" si="20"/>
        <v xml:space="preserve"> </v>
      </c>
      <c r="N23" s="33" t="str">
        <f t="shared" si="21"/>
        <v xml:space="preserve"> </v>
      </c>
      <c r="O23" s="82" t="str">
        <f t="shared" si="14"/>
        <v xml:space="preserve"> </v>
      </c>
      <c r="P23" s="32">
        <f t="shared" si="15"/>
        <v>2</v>
      </c>
      <c r="Q23" s="32" t="str">
        <f t="shared" si="16"/>
        <v xml:space="preserve"> </v>
      </c>
      <c r="R23" s="33">
        <f t="shared" si="17"/>
        <v>68</v>
      </c>
      <c r="S23" s="9"/>
      <c r="T23" s="9"/>
    </row>
    <row r="24" spans="1:20" ht="15" customHeight="1" x14ac:dyDescent="0.25">
      <c r="A24" s="62">
        <v>6</v>
      </c>
      <c r="B24" s="55" t="s">
        <v>33</v>
      </c>
      <c r="C24" s="45"/>
      <c r="D24" s="46"/>
      <c r="E24" s="32" t="str">
        <f t="shared" si="18"/>
        <v xml:space="preserve"> </v>
      </c>
      <c r="F24" s="33" t="str">
        <f t="shared" si="18"/>
        <v xml:space="preserve"> </v>
      </c>
      <c r="G24" s="49">
        <v>1</v>
      </c>
      <c r="H24" s="46">
        <v>1</v>
      </c>
      <c r="I24" s="32">
        <f t="shared" si="19"/>
        <v>34</v>
      </c>
      <c r="J24" s="33">
        <f t="shared" si="19"/>
        <v>34</v>
      </c>
      <c r="K24" s="45"/>
      <c r="L24" s="46"/>
      <c r="M24" s="32" t="str">
        <f t="shared" si="20"/>
        <v xml:space="preserve"> </v>
      </c>
      <c r="N24" s="33" t="str">
        <f t="shared" si="21"/>
        <v xml:space="preserve"> </v>
      </c>
      <c r="O24" s="82">
        <f t="shared" si="14"/>
        <v>1</v>
      </c>
      <c r="P24" s="32">
        <f t="shared" si="15"/>
        <v>1</v>
      </c>
      <c r="Q24" s="32">
        <f t="shared" si="16"/>
        <v>34</v>
      </c>
      <c r="R24" s="33">
        <f t="shared" si="17"/>
        <v>34</v>
      </c>
      <c r="S24" s="9"/>
      <c r="T24" s="9"/>
    </row>
    <row r="25" spans="1:20" ht="15" customHeight="1" x14ac:dyDescent="0.25">
      <c r="A25" s="62">
        <v>7</v>
      </c>
      <c r="B25" s="55" t="s">
        <v>25</v>
      </c>
      <c r="C25" s="45"/>
      <c r="D25" s="46"/>
      <c r="E25" s="32" t="str">
        <f t="shared" si="18"/>
        <v xml:space="preserve"> </v>
      </c>
      <c r="F25" s="33" t="str">
        <f t="shared" si="18"/>
        <v xml:space="preserve"> </v>
      </c>
      <c r="G25" s="49">
        <v>2</v>
      </c>
      <c r="H25" s="46"/>
      <c r="I25" s="32">
        <f t="shared" si="19"/>
        <v>68</v>
      </c>
      <c r="J25" s="33" t="str">
        <f t="shared" si="19"/>
        <v xml:space="preserve"> </v>
      </c>
      <c r="K25" s="45"/>
      <c r="L25" s="46"/>
      <c r="M25" s="32" t="str">
        <f t="shared" si="20"/>
        <v xml:space="preserve"> </v>
      </c>
      <c r="N25" s="33" t="str">
        <f t="shared" si="21"/>
        <v xml:space="preserve"> </v>
      </c>
      <c r="O25" s="82">
        <f t="shared" si="14"/>
        <v>2</v>
      </c>
      <c r="P25" s="32" t="str">
        <f t="shared" si="15"/>
        <v xml:space="preserve"> </v>
      </c>
      <c r="Q25" s="32">
        <f t="shared" si="16"/>
        <v>68</v>
      </c>
      <c r="R25" s="33" t="str">
        <f t="shared" si="17"/>
        <v xml:space="preserve"> </v>
      </c>
      <c r="S25" s="9"/>
      <c r="T25" s="9"/>
    </row>
    <row r="26" spans="1:20" ht="15" customHeight="1" x14ac:dyDescent="0.25">
      <c r="A26" s="62">
        <v>8</v>
      </c>
      <c r="B26" s="55" t="s">
        <v>99</v>
      </c>
      <c r="C26" s="45"/>
      <c r="D26" s="46"/>
      <c r="E26" s="32"/>
      <c r="F26" s="33"/>
      <c r="G26" s="49">
        <v>3</v>
      </c>
      <c r="H26" s="46"/>
      <c r="I26" s="32">
        <f t="shared" si="19"/>
        <v>102</v>
      </c>
      <c r="J26" s="33"/>
      <c r="K26" s="45">
        <v>3</v>
      </c>
      <c r="L26" s="46"/>
      <c r="M26" s="32">
        <f>K26*32</f>
        <v>96</v>
      </c>
      <c r="N26" s="33"/>
      <c r="O26" s="82">
        <f t="shared" si="14"/>
        <v>6</v>
      </c>
      <c r="P26" s="32" t="str">
        <f t="shared" si="15"/>
        <v xml:space="preserve"> </v>
      </c>
      <c r="Q26" s="32">
        <f t="shared" si="16"/>
        <v>198</v>
      </c>
      <c r="R26" s="33" t="str">
        <f t="shared" si="17"/>
        <v xml:space="preserve"> </v>
      </c>
      <c r="S26" s="9"/>
      <c r="T26" s="9"/>
    </row>
    <row r="27" spans="1:20" ht="15" customHeight="1" x14ac:dyDescent="0.25">
      <c r="A27" s="62">
        <v>11</v>
      </c>
      <c r="B27" s="56" t="s">
        <v>118</v>
      </c>
      <c r="C27" s="45"/>
      <c r="D27" s="46"/>
      <c r="E27" s="32" t="str">
        <f t="shared" si="18"/>
        <v xml:space="preserve"> </v>
      </c>
      <c r="F27" s="33" t="str">
        <f t="shared" si="18"/>
        <v xml:space="preserve"> </v>
      </c>
      <c r="G27" s="49"/>
      <c r="H27" s="46"/>
      <c r="I27" s="32" t="str">
        <f t="shared" si="19"/>
        <v xml:space="preserve"> </v>
      </c>
      <c r="J27" s="33" t="str">
        <f t="shared" si="19"/>
        <v xml:space="preserve"> </v>
      </c>
      <c r="K27" s="45">
        <v>2</v>
      </c>
      <c r="L27" s="46"/>
      <c r="M27" s="32">
        <f t="shared" si="20"/>
        <v>64</v>
      </c>
      <c r="N27" s="33" t="str">
        <f t="shared" si="21"/>
        <v xml:space="preserve"> </v>
      </c>
      <c r="O27" s="82">
        <f t="shared" si="14"/>
        <v>2</v>
      </c>
      <c r="P27" s="32" t="str">
        <f t="shared" si="15"/>
        <v xml:space="preserve"> </v>
      </c>
      <c r="Q27" s="32">
        <f t="shared" si="16"/>
        <v>64</v>
      </c>
      <c r="R27" s="33" t="str">
        <f t="shared" si="17"/>
        <v xml:space="preserve"> </v>
      </c>
      <c r="S27" s="9"/>
      <c r="T27" s="9"/>
    </row>
    <row r="28" spans="1:20" ht="15" customHeight="1" x14ac:dyDescent="0.25">
      <c r="A28" s="62">
        <v>12</v>
      </c>
      <c r="B28" s="210" t="s">
        <v>26</v>
      </c>
      <c r="C28" s="45"/>
      <c r="D28" s="46">
        <v>5</v>
      </c>
      <c r="E28" s="32" t="str">
        <f t="shared" si="18"/>
        <v xml:space="preserve"> </v>
      </c>
      <c r="F28" s="33">
        <f t="shared" si="18"/>
        <v>170</v>
      </c>
      <c r="G28" s="49"/>
      <c r="H28" s="46">
        <v>10</v>
      </c>
      <c r="I28" s="32" t="str">
        <f t="shared" si="19"/>
        <v xml:space="preserve"> </v>
      </c>
      <c r="J28" s="33">
        <f t="shared" si="19"/>
        <v>340</v>
      </c>
      <c r="K28" s="45"/>
      <c r="L28" s="46">
        <v>15</v>
      </c>
      <c r="M28" s="32" t="str">
        <f t="shared" si="20"/>
        <v xml:space="preserve"> </v>
      </c>
      <c r="N28" s="33">
        <f t="shared" si="21"/>
        <v>480</v>
      </c>
      <c r="O28" s="82" t="str">
        <f t="shared" si="14"/>
        <v xml:space="preserve"> </v>
      </c>
      <c r="P28" s="32">
        <f t="shared" si="15"/>
        <v>30</v>
      </c>
      <c r="Q28" s="32" t="str">
        <f t="shared" si="16"/>
        <v xml:space="preserve"> </v>
      </c>
      <c r="R28" s="33">
        <f t="shared" si="17"/>
        <v>990</v>
      </c>
      <c r="S28" s="9"/>
      <c r="T28" s="9"/>
    </row>
    <row r="29" spans="1:20" ht="15" customHeight="1" x14ac:dyDescent="0.25">
      <c r="A29" s="63"/>
      <c r="B29" s="38" t="s">
        <v>58</v>
      </c>
      <c r="C29" s="45"/>
      <c r="D29" s="46"/>
      <c r="E29" s="32"/>
      <c r="F29" s="33"/>
      <c r="G29" s="49"/>
      <c r="H29" s="46"/>
      <c r="I29" s="32"/>
      <c r="J29" s="33"/>
      <c r="K29" s="45"/>
      <c r="L29" s="46"/>
      <c r="M29" s="32"/>
      <c r="N29" s="33"/>
      <c r="O29" s="82" t="str">
        <f t="shared" si="14"/>
        <v xml:space="preserve"> </v>
      </c>
      <c r="P29" s="32" t="str">
        <f t="shared" si="15"/>
        <v xml:space="preserve"> </v>
      </c>
      <c r="Q29" s="32" t="str">
        <f t="shared" si="16"/>
        <v xml:space="preserve"> </v>
      </c>
      <c r="R29" s="33" t="str">
        <f t="shared" si="17"/>
        <v xml:space="preserve"> </v>
      </c>
      <c r="S29" s="9"/>
      <c r="T29" s="9"/>
    </row>
    <row r="30" spans="1:20" ht="15" customHeight="1" thickBot="1" x14ac:dyDescent="0.3">
      <c r="A30" s="63"/>
      <c r="B30" s="38" t="s">
        <v>108</v>
      </c>
      <c r="C30" s="45"/>
      <c r="D30" s="46"/>
      <c r="E30" s="32" t="str">
        <f t="shared" si="18"/>
        <v xml:space="preserve"> </v>
      </c>
      <c r="F30" s="33" t="str">
        <f t="shared" si="18"/>
        <v xml:space="preserve"> </v>
      </c>
      <c r="G30" s="46"/>
      <c r="H30" s="46"/>
      <c r="I30" s="32" t="str">
        <f t="shared" si="19"/>
        <v xml:space="preserve"> </v>
      </c>
      <c r="J30" s="33" t="str">
        <f t="shared" si="19"/>
        <v xml:space="preserve"> </v>
      </c>
      <c r="K30" s="45"/>
      <c r="L30" s="46"/>
      <c r="M30" s="32" t="str">
        <f t="shared" si="20"/>
        <v xml:space="preserve"> </v>
      </c>
      <c r="N30" s="75" t="str">
        <f t="shared" si="21"/>
        <v xml:space="preserve"> </v>
      </c>
      <c r="O30" s="103" t="str">
        <f t="shared" si="14"/>
        <v xml:space="preserve"> </v>
      </c>
      <c r="P30" s="74" t="str">
        <f t="shared" si="15"/>
        <v xml:space="preserve"> </v>
      </c>
      <c r="Q30" s="74" t="str">
        <f t="shared" si="16"/>
        <v xml:space="preserve"> </v>
      </c>
      <c r="R30" s="75" t="str">
        <f t="shared" si="17"/>
        <v xml:space="preserve"> </v>
      </c>
      <c r="S30" s="9"/>
      <c r="T30" s="9"/>
    </row>
    <row r="31" spans="1:20" ht="15" customHeight="1" thickBot="1" x14ac:dyDescent="0.3">
      <c r="A31" s="235" t="s">
        <v>18</v>
      </c>
      <c r="B31" s="236"/>
      <c r="C31" s="67">
        <f>SUM(C7:C15)</f>
        <v>15</v>
      </c>
      <c r="D31" s="68">
        <f t="shared" ref="D31:R31" si="22">SUM(D7:D17)</f>
        <v>2</v>
      </c>
      <c r="E31" s="68">
        <f>SUM(E7:E15)</f>
        <v>510</v>
      </c>
      <c r="F31" s="71">
        <f t="shared" si="22"/>
        <v>68</v>
      </c>
      <c r="G31" s="67">
        <f>SUM(G7:G15)</f>
        <v>9</v>
      </c>
      <c r="H31" s="68">
        <f t="shared" si="22"/>
        <v>0</v>
      </c>
      <c r="I31" s="68">
        <f>SUM(I7:I15)</f>
        <v>306</v>
      </c>
      <c r="J31" s="71">
        <f t="shared" si="22"/>
        <v>0</v>
      </c>
      <c r="K31" s="67">
        <f>SUM(K7:K15)</f>
        <v>11</v>
      </c>
      <c r="L31" s="68">
        <f t="shared" si="22"/>
        <v>0</v>
      </c>
      <c r="M31" s="68">
        <f>SUM(M7:M15)</f>
        <v>352</v>
      </c>
      <c r="N31" s="71">
        <f t="shared" si="22"/>
        <v>0</v>
      </c>
      <c r="O31" s="104">
        <f>SUM(O7:O15)</f>
        <v>35</v>
      </c>
      <c r="P31" s="105">
        <f t="shared" si="22"/>
        <v>2</v>
      </c>
      <c r="Q31" s="105">
        <f>SUM(Q7:Q15)</f>
        <v>1168</v>
      </c>
      <c r="R31" s="106">
        <f t="shared" si="22"/>
        <v>68</v>
      </c>
      <c r="S31" s="9"/>
      <c r="T31" s="9"/>
    </row>
    <row r="32" spans="1:20" ht="15" customHeight="1" thickBot="1" x14ac:dyDescent="0.3">
      <c r="A32" s="261" t="s">
        <v>19</v>
      </c>
      <c r="B32" s="262"/>
      <c r="C32" s="18">
        <f t="shared" ref="C32:R32" si="23">SUM(C19:C30)</f>
        <v>7</v>
      </c>
      <c r="D32" s="19">
        <f t="shared" si="23"/>
        <v>7</v>
      </c>
      <c r="E32" s="19">
        <f t="shared" si="23"/>
        <v>238</v>
      </c>
      <c r="F32" s="20">
        <f t="shared" si="23"/>
        <v>238</v>
      </c>
      <c r="G32" s="18">
        <f t="shared" si="23"/>
        <v>8</v>
      </c>
      <c r="H32" s="19">
        <f t="shared" si="23"/>
        <v>13</v>
      </c>
      <c r="I32" s="19">
        <f t="shared" si="23"/>
        <v>272</v>
      </c>
      <c r="J32" s="20">
        <f t="shared" si="23"/>
        <v>442</v>
      </c>
      <c r="K32" s="18">
        <f t="shared" si="23"/>
        <v>5</v>
      </c>
      <c r="L32" s="19">
        <f t="shared" si="23"/>
        <v>15</v>
      </c>
      <c r="M32" s="19">
        <f t="shared" si="23"/>
        <v>160</v>
      </c>
      <c r="N32" s="20">
        <f t="shared" si="23"/>
        <v>480</v>
      </c>
      <c r="O32" s="18">
        <f t="shared" si="23"/>
        <v>20</v>
      </c>
      <c r="P32" s="19">
        <f t="shared" si="23"/>
        <v>35</v>
      </c>
      <c r="Q32" s="19">
        <f t="shared" si="23"/>
        <v>670</v>
      </c>
      <c r="R32" s="20">
        <f t="shared" si="23"/>
        <v>1160</v>
      </c>
      <c r="S32" s="21"/>
      <c r="T32" s="21"/>
    </row>
    <row r="33" spans="1:24" ht="15" customHeight="1" thickTop="1" thickBot="1" x14ac:dyDescent="0.3">
      <c r="A33" s="263" t="s">
        <v>20</v>
      </c>
      <c r="B33" s="264"/>
      <c r="C33" s="22">
        <f>C31+C32</f>
        <v>22</v>
      </c>
      <c r="D33" s="23">
        <f t="shared" ref="D33:R33" si="24">D31+D32</f>
        <v>9</v>
      </c>
      <c r="E33" s="23">
        <f t="shared" si="24"/>
        <v>748</v>
      </c>
      <c r="F33" s="24">
        <f t="shared" si="24"/>
        <v>306</v>
      </c>
      <c r="G33" s="22">
        <f t="shared" si="24"/>
        <v>17</v>
      </c>
      <c r="H33" s="23">
        <f t="shared" si="24"/>
        <v>13</v>
      </c>
      <c r="I33" s="23">
        <f t="shared" si="24"/>
        <v>578</v>
      </c>
      <c r="J33" s="24">
        <f t="shared" si="24"/>
        <v>442</v>
      </c>
      <c r="K33" s="22">
        <f t="shared" si="24"/>
        <v>16</v>
      </c>
      <c r="L33" s="23">
        <f t="shared" si="24"/>
        <v>15</v>
      </c>
      <c r="M33" s="23">
        <f t="shared" si="24"/>
        <v>512</v>
      </c>
      <c r="N33" s="24">
        <f t="shared" si="24"/>
        <v>480</v>
      </c>
      <c r="O33" s="22">
        <f t="shared" si="24"/>
        <v>55</v>
      </c>
      <c r="P33" s="23">
        <f t="shared" si="24"/>
        <v>37</v>
      </c>
      <c r="Q33" s="23">
        <f t="shared" si="24"/>
        <v>1838</v>
      </c>
      <c r="R33" s="24">
        <f t="shared" si="24"/>
        <v>1228</v>
      </c>
      <c r="S33" s="25"/>
      <c r="T33" s="25"/>
    </row>
    <row r="34" spans="1:24" ht="15" customHeight="1" thickTop="1" thickBot="1" x14ac:dyDescent="0.3">
      <c r="A34" s="286"/>
      <c r="B34" s="287"/>
      <c r="C34" s="267">
        <f>C33+D33</f>
        <v>31</v>
      </c>
      <c r="D34" s="284"/>
      <c r="E34" s="269">
        <f>E33+F33</f>
        <v>1054</v>
      </c>
      <c r="F34" s="285"/>
      <c r="G34" s="267">
        <f>G33+H33</f>
        <v>30</v>
      </c>
      <c r="H34" s="284"/>
      <c r="I34" s="269">
        <f>I33+J33</f>
        <v>1020</v>
      </c>
      <c r="J34" s="285"/>
      <c r="K34" s="267">
        <f>K33+L33</f>
        <v>31</v>
      </c>
      <c r="L34" s="284"/>
      <c r="M34" s="269">
        <f>M33+N33</f>
        <v>992</v>
      </c>
      <c r="N34" s="285"/>
      <c r="O34" s="267">
        <f>O33+P33</f>
        <v>92</v>
      </c>
      <c r="P34" s="284"/>
      <c r="Q34" s="269">
        <f>Q33+R33</f>
        <v>3066</v>
      </c>
      <c r="R34" s="285"/>
      <c r="S34" s="25"/>
      <c r="T34" s="25"/>
    </row>
    <row r="35" spans="1:24" ht="15" customHeight="1" thickTop="1" x14ac:dyDescent="0.25">
      <c r="A35" s="26"/>
      <c r="B35" s="58"/>
      <c r="C35" s="27"/>
      <c r="D35" s="27"/>
      <c r="E35" s="27"/>
      <c r="F35" s="27"/>
      <c r="G35" s="27"/>
      <c r="H35" s="27"/>
      <c r="I35" s="27"/>
      <c r="K35" s="27"/>
      <c r="L35" s="27"/>
      <c r="M35" s="27"/>
      <c r="N35" s="27"/>
      <c r="O35" s="27"/>
      <c r="P35" s="27"/>
      <c r="Q35" s="27"/>
      <c r="R35" s="27"/>
      <c r="S35" s="27"/>
      <c r="T35" s="9"/>
      <c r="U35" s="27"/>
      <c r="V35" s="9"/>
      <c r="W35" s="9"/>
      <c r="X35" s="9"/>
    </row>
    <row r="36" spans="1:24" ht="35.4" customHeight="1" x14ac:dyDescent="0.25">
      <c r="B36" s="271" t="s">
        <v>81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1"/>
      <c r="V36" s="2"/>
      <c r="W36" s="2"/>
      <c r="X36" s="2"/>
    </row>
    <row r="37" spans="1:24" ht="15" customHeight="1" x14ac:dyDescent="0.25">
      <c r="B37" s="58" t="s">
        <v>113</v>
      </c>
    </row>
    <row r="38" spans="1:24" ht="15" customHeight="1" x14ac:dyDescent="0.25">
      <c r="B38" s="59" t="s">
        <v>116</v>
      </c>
    </row>
    <row r="39" spans="1:24" ht="15" customHeight="1" x14ac:dyDescent="0.25"/>
    <row r="40" spans="1:24" ht="15" customHeight="1" x14ac:dyDescent="0.25"/>
    <row r="41" spans="1:24" ht="15" customHeight="1" x14ac:dyDescent="0.25"/>
    <row r="42" spans="1:24" ht="15" customHeight="1" x14ac:dyDescent="0.25"/>
  </sheetData>
  <mergeCells count="29">
    <mergeCell ref="B36:R36"/>
    <mergeCell ref="A18:B18"/>
    <mergeCell ref="A31:B31"/>
    <mergeCell ref="A32:B32"/>
    <mergeCell ref="A33:B34"/>
    <mergeCell ref="C34:D34"/>
    <mergeCell ref="G34:H34"/>
    <mergeCell ref="I34:J34"/>
    <mergeCell ref="O34:P34"/>
    <mergeCell ref="Q34:R34"/>
    <mergeCell ref="K34:L34"/>
    <mergeCell ref="M34:N34"/>
    <mergeCell ref="E34:F34"/>
    <mergeCell ref="A1:G1"/>
    <mergeCell ref="A2:G2"/>
    <mergeCell ref="A4:B5"/>
    <mergeCell ref="C4:F4"/>
    <mergeCell ref="G4:J4"/>
    <mergeCell ref="O5:P5"/>
    <mergeCell ref="Q5:R5"/>
    <mergeCell ref="A6:B6"/>
    <mergeCell ref="K4:N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4"/>
  <sheetViews>
    <sheetView workbookViewId="0">
      <selection sqref="A1:G1"/>
    </sheetView>
  </sheetViews>
  <sheetFormatPr defaultColWidth="9.109375" defaultRowHeight="13.2" x14ac:dyDescent="0.25"/>
  <cols>
    <col min="1" max="1" width="3.44140625" style="1" customWidth="1"/>
    <col min="2" max="2" width="40.88671875" style="1" customWidth="1"/>
    <col min="3" max="15" width="5.88671875" style="1" customWidth="1"/>
    <col min="16" max="16" width="5.88671875" style="2" customWidth="1"/>
    <col min="17" max="17" width="5.88671875" style="1" customWidth="1"/>
    <col min="18" max="18" width="5.88671875" style="2" customWidth="1"/>
    <col min="19" max="20" width="6.109375" style="2" customWidth="1"/>
    <col min="21" max="21" width="26.88671875" style="1" customWidth="1"/>
    <col min="22" max="16384" width="9.109375" style="1"/>
  </cols>
  <sheetData>
    <row r="1" spans="1:20" ht="15" customHeight="1" x14ac:dyDescent="0.25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  <c r="N1" s="228"/>
    </row>
    <row r="2" spans="1:20" ht="15" customHeight="1" x14ac:dyDescent="0.25">
      <c r="A2" s="245" t="s">
        <v>123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  <c r="N2" s="228"/>
    </row>
    <row r="3" spans="1:20" ht="15" customHeight="1" thickBot="1" x14ac:dyDescent="0.3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0" ht="15" customHeight="1" thickTop="1" x14ac:dyDescent="0.25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5" t="s">
        <v>5</v>
      </c>
      <c r="P4" s="256"/>
      <c r="Q4" s="256"/>
      <c r="R4" s="257"/>
      <c r="S4" s="4"/>
      <c r="T4" s="4"/>
    </row>
    <row r="5" spans="1:20" ht="15" customHeight="1" x14ac:dyDescent="0.25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9" t="s">
        <v>6</v>
      </c>
      <c r="P5" s="240"/>
      <c r="Q5" s="237" t="s">
        <v>7</v>
      </c>
      <c r="R5" s="258"/>
      <c r="S5" s="4"/>
      <c r="T5" s="4"/>
    </row>
    <row r="6" spans="1:20" ht="15" customHeight="1" thickBot="1" x14ac:dyDescent="0.3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5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3">
        <f t="shared" ref="O7:O12" si="0">IF(C7+G7+K7&gt;0,C7+G7+K7, " ")</f>
        <v>7</v>
      </c>
      <c r="P7" s="93" t="str">
        <f t="shared" ref="P7:P13" si="1">IF(D7+H7+L7&gt;0, D7+H7+L7, " ")</f>
        <v xml:space="preserve"> </v>
      </c>
      <c r="Q7" s="93">
        <f>IF(O7&lt;&gt;" ", (IF(E7&lt;&gt;" ", E7, 0)+IF(I7&lt;&gt;" ", I7, 0)+IF(M7&lt;&gt;" ", M7, 0)), " ")</f>
        <v>234</v>
      </c>
      <c r="R7" s="10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5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2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5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2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5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2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5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2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5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2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5">
      <c r="A13" s="62">
        <v>7</v>
      </c>
      <c r="B13" s="66" t="s">
        <v>77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2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5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8">IF(C14+G14+K14&gt;0,C14+G14+K14, " ")</f>
        <v>2</v>
      </c>
      <c r="P14" s="32" t="str">
        <f t="shared" ref="P14" si="9">IF(D14+H14+L14&gt;0, D14+H14+L14, " ")</f>
        <v xml:space="preserve"> </v>
      </c>
      <c r="Q14" s="32">
        <f t="shared" ref="Q14:R17" si="10">IF(O14&lt;&gt;" ", (IF(E14&lt;&gt;" ", E14, 0)+IF(I14&lt;&gt;" ", I14, 0)+IF(M14&lt;&gt;" ", M14, 0)), " ")</f>
        <v>68</v>
      </c>
      <c r="R14" s="33" t="str">
        <f t="shared" ref="R14" si="11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5">
      <c r="A15" s="62">
        <v>9</v>
      </c>
      <c r="B15" s="52" t="s">
        <v>78</v>
      </c>
      <c r="C15" s="39">
        <v>1</v>
      </c>
      <c r="D15" s="40"/>
      <c r="E15" s="32">
        <f t="shared" ref="E15:E16" si="12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ref="M15:N17" si="13">IF(K15&gt;0,K15*32, " ")</f>
        <v>32</v>
      </c>
      <c r="N15" s="33"/>
      <c r="O15" s="118">
        <f>SUM(C15,G15,K15)</f>
        <v>3</v>
      </c>
      <c r="P15" s="81"/>
      <c r="Q15" s="93">
        <f t="shared" si="10"/>
        <v>100</v>
      </c>
      <c r="R15" s="108"/>
      <c r="S15" s="9"/>
      <c r="T15" s="9"/>
    </row>
    <row r="16" spans="1:20" ht="15" customHeight="1" x14ac:dyDescent="0.25">
      <c r="A16" s="62">
        <v>10</v>
      </c>
      <c r="B16" s="117" t="s">
        <v>79</v>
      </c>
      <c r="C16" s="39">
        <v>1</v>
      </c>
      <c r="D16" s="40"/>
      <c r="E16" s="32">
        <f t="shared" si="12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13"/>
        <v xml:space="preserve"> </v>
      </c>
      <c r="N16" s="33"/>
      <c r="O16" s="31">
        <v>2</v>
      </c>
      <c r="P16" s="116"/>
      <c r="Q16" s="32">
        <f t="shared" si="10"/>
        <v>68</v>
      </c>
      <c r="R16" s="115"/>
      <c r="S16" s="9"/>
      <c r="T16" s="9"/>
    </row>
    <row r="17" spans="1:20" ht="15" customHeight="1" thickBot="1" x14ac:dyDescent="0.3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3"/>
        <v>32</v>
      </c>
      <c r="N17" s="33" t="str">
        <f t="shared" si="13"/>
        <v xml:space="preserve"> </v>
      </c>
      <c r="O17" s="31">
        <v>1</v>
      </c>
      <c r="P17" s="74" t="str">
        <f t="shared" ref="P17" si="14">IF(D17+H17+L17&gt;0, D17+H17+L17, " ")</f>
        <v xml:space="preserve"> </v>
      </c>
      <c r="Q17" s="32">
        <f t="shared" si="10"/>
        <v>32</v>
      </c>
      <c r="R17" s="75" t="str">
        <f t="shared" si="10"/>
        <v xml:space="preserve"> </v>
      </c>
      <c r="S17" s="9"/>
      <c r="T17" s="9"/>
    </row>
    <row r="18" spans="1:20" ht="15" customHeight="1" thickBot="1" x14ac:dyDescent="0.3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5">
      <c r="A19" s="62">
        <v>1</v>
      </c>
      <c r="B19" s="55" t="s">
        <v>117</v>
      </c>
      <c r="C19" s="76">
        <v>3</v>
      </c>
      <c r="D19" s="44"/>
      <c r="E19" s="29">
        <f t="shared" ref="E19:F22" si="15">IF(C19&gt;0,C19*34, " ")</f>
        <v>102</v>
      </c>
      <c r="F19" s="30" t="str">
        <f t="shared" si="15"/>
        <v xml:space="preserve"> </v>
      </c>
      <c r="G19" s="57">
        <v>2</v>
      </c>
      <c r="H19" s="44"/>
      <c r="I19" s="29">
        <f t="shared" ref="I19:J22" si="16">IF(G19&gt;0,G19*34, " ")</f>
        <v>68</v>
      </c>
      <c r="J19" s="30" t="str">
        <f t="shared" si="16"/>
        <v xml:space="preserve"> </v>
      </c>
      <c r="K19" s="69"/>
      <c r="L19" s="70"/>
      <c r="M19" s="29" t="str">
        <f t="shared" ref="M19:N22" si="17">IF(K19&gt;0,K19*32, " ")</f>
        <v xml:space="preserve"> </v>
      </c>
      <c r="N19" s="30" t="str">
        <f t="shared" si="17"/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 t="shared" ref="Q19:R31" si="18">IF(O19&lt;&gt;" ", (IF(E19&lt;&gt;" ", E19, 0)+IF(I19&lt;&gt;" ", I19, 0)+IF(M19&lt;&gt;" ", M19, 0)), " ")</f>
        <v>170</v>
      </c>
      <c r="R19" s="102" t="str">
        <f t="shared" si="18"/>
        <v xml:space="preserve"> </v>
      </c>
      <c r="S19" s="9"/>
      <c r="T19" s="9"/>
    </row>
    <row r="20" spans="1:20" ht="15" customHeight="1" x14ac:dyDescent="0.25">
      <c r="A20" s="62">
        <v>2</v>
      </c>
      <c r="B20" s="55" t="s">
        <v>24</v>
      </c>
      <c r="C20" s="45"/>
      <c r="D20" s="46">
        <v>2</v>
      </c>
      <c r="E20" s="32" t="str">
        <f t="shared" si="15"/>
        <v xml:space="preserve"> </v>
      </c>
      <c r="F20" s="33">
        <f t="shared" si="15"/>
        <v>68</v>
      </c>
      <c r="G20" s="49"/>
      <c r="H20" s="46"/>
      <c r="I20" s="32" t="str">
        <f t="shared" si="16"/>
        <v xml:space="preserve"> </v>
      </c>
      <c r="J20" s="33" t="str">
        <f t="shared" si="16"/>
        <v xml:space="preserve"> </v>
      </c>
      <c r="K20" s="45"/>
      <c r="L20" s="46"/>
      <c r="M20" s="32" t="str">
        <f t="shared" si="17"/>
        <v xml:space="preserve"> </v>
      </c>
      <c r="N20" s="33" t="str">
        <f t="shared" si="17"/>
        <v xml:space="preserve"> </v>
      </c>
      <c r="O20" s="82" t="str">
        <f t="shared" ref="O20:O31" si="19">IF(C20+G20+K20&gt;0,C20+G20+K20, " ")</f>
        <v xml:space="preserve"> </v>
      </c>
      <c r="P20" s="32">
        <f t="shared" ref="P20:P31" si="20">IF(D20+H20+L20&gt;0, D20+H20+L20, " ")</f>
        <v>2</v>
      </c>
      <c r="Q20" s="32" t="str">
        <f t="shared" si="18"/>
        <v xml:space="preserve"> </v>
      </c>
      <c r="R20" s="33">
        <f t="shared" si="18"/>
        <v>68</v>
      </c>
      <c r="S20" s="9"/>
      <c r="T20" s="9"/>
    </row>
    <row r="21" spans="1:20" ht="15" customHeight="1" x14ac:dyDescent="0.25">
      <c r="A21" s="62">
        <v>3</v>
      </c>
      <c r="B21" s="55" t="s">
        <v>50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9"/>
        <v>2</v>
      </c>
      <c r="P21" s="32" t="str">
        <f t="shared" si="20"/>
        <v xml:space="preserve"> </v>
      </c>
      <c r="Q21" s="32">
        <f t="shared" si="18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5">
      <c r="A22" s="62">
        <v>4</v>
      </c>
      <c r="B22" s="55" t="s">
        <v>32</v>
      </c>
      <c r="C22" s="45">
        <v>2</v>
      </c>
      <c r="D22" s="46"/>
      <c r="E22" s="32">
        <f t="shared" si="15"/>
        <v>68</v>
      </c>
      <c r="F22" s="33" t="str">
        <f t="shared" si="15"/>
        <v xml:space="preserve"> </v>
      </c>
      <c r="G22" s="49">
        <v>3</v>
      </c>
      <c r="H22" s="46"/>
      <c r="I22" s="32">
        <f t="shared" si="16"/>
        <v>102</v>
      </c>
      <c r="J22" s="33" t="str">
        <f t="shared" si="16"/>
        <v xml:space="preserve"> </v>
      </c>
      <c r="K22" s="45">
        <v>2</v>
      </c>
      <c r="L22" s="46"/>
      <c r="M22" s="32">
        <f t="shared" si="17"/>
        <v>64</v>
      </c>
      <c r="N22" s="33" t="str">
        <f t="shared" si="17"/>
        <v xml:space="preserve"> </v>
      </c>
      <c r="O22" s="82">
        <f t="shared" si="19"/>
        <v>7</v>
      </c>
      <c r="P22" s="32" t="str">
        <f t="shared" si="20"/>
        <v xml:space="preserve"> </v>
      </c>
      <c r="Q22" s="32">
        <f t="shared" si="18"/>
        <v>234</v>
      </c>
      <c r="R22" s="33" t="str">
        <f t="shared" si="18"/>
        <v xml:space="preserve"> </v>
      </c>
      <c r="S22" s="9"/>
      <c r="T22" s="9"/>
    </row>
    <row r="23" spans="1:20" ht="15" customHeight="1" x14ac:dyDescent="0.25">
      <c r="A23" s="62">
        <v>5</v>
      </c>
      <c r="B23" s="55" t="s">
        <v>25</v>
      </c>
      <c r="C23" s="45"/>
      <c r="D23" s="46"/>
      <c r="E23" s="32" t="str">
        <f t="shared" ref="E23:F31" si="21">IF(C23&gt;0,C23*34, " ")</f>
        <v xml:space="preserve"> </v>
      </c>
      <c r="F23" s="33" t="str">
        <f t="shared" si="21"/>
        <v xml:space="preserve"> </v>
      </c>
      <c r="G23" s="49">
        <v>2</v>
      </c>
      <c r="H23" s="46"/>
      <c r="I23" s="32">
        <f t="shared" ref="I23:J31" si="22">IF(G23&gt;0,G23*34, " ")</f>
        <v>68</v>
      </c>
      <c r="J23" s="33" t="str">
        <f t="shared" si="22"/>
        <v xml:space="preserve"> </v>
      </c>
      <c r="K23" s="45"/>
      <c r="L23" s="46"/>
      <c r="M23" s="32" t="str">
        <f t="shared" ref="M23:N31" si="23">IF(K23&gt;0,K23*32, " ")</f>
        <v xml:space="preserve"> </v>
      </c>
      <c r="N23" s="33" t="str">
        <f t="shared" si="23"/>
        <v xml:space="preserve"> </v>
      </c>
      <c r="O23" s="82">
        <f t="shared" si="19"/>
        <v>2</v>
      </c>
      <c r="P23" s="32" t="str">
        <f t="shared" si="20"/>
        <v xml:space="preserve"> </v>
      </c>
      <c r="Q23" s="32">
        <f t="shared" si="18"/>
        <v>68</v>
      </c>
      <c r="R23" s="33" t="str">
        <f t="shared" si="18"/>
        <v xml:space="preserve"> </v>
      </c>
      <c r="S23" s="9"/>
      <c r="T23" s="9"/>
    </row>
    <row r="24" spans="1:20" ht="15" customHeight="1" x14ac:dyDescent="0.25">
      <c r="A24" s="62">
        <v>6</v>
      </c>
      <c r="B24" s="55" t="s">
        <v>100</v>
      </c>
      <c r="C24" s="45"/>
      <c r="D24" s="46"/>
      <c r="E24" s="32" t="str">
        <f>IF(C24&gt;0,C24*34, " ")</f>
        <v xml:space="preserve"> </v>
      </c>
      <c r="F24" s="33" t="str">
        <f>IF(D24&gt;0,D24*34, " ")</f>
        <v xml:space="preserve"> </v>
      </c>
      <c r="G24" s="49"/>
      <c r="H24" s="46">
        <v>2</v>
      </c>
      <c r="I24" s="32" t="str">
        <f>IF(G24&gt;0,G24*34, " ")</f>
        <v xml:space="preserve"> </v>
      </c>
      <c r="J24" s="33">
        <f>IF(H24&gt;0,H24*34, " ")</f>
        <v>68</v>
      </c>
      <c r="K24" s="45"/>
      <c r="L24" s="46"/>
      <c r="M24" s="32" t="str">
        <f>IF(K24&gt;0,K24*32, " ")</f>
        <v xml:space="preserve"> </v>
      </c>
      <c r="N24" s="33" t="str">
        <f>IF(L24&gt;0,L24*32, " ")</f>
        <v xml:space="preserve"> </v>
      </c>
      <c r="O24" s="82" t="str">
        <f t="shared" si="19"/>
        <v xml:space="preserve"> </v>
      </c>
      <c r="P24" s="32">
        <f t="shared" si="20"/>
        <v>2</v>
      </c>
      <c r="Q24" s="32" t="str">
        <f t="shared" si="18"/>
        <v xml:space="preserve"> </v>
      </c>
      <c r="R24" s="33">
        <f t="shared" si="18"/>
        <v>68</v>
      </c>
      <c r="S24" s="9"/>
      <c r="T24" s="9"/>
    </row>
    <row r="25" spans="1:20" ht="15" customHeight="1" x14ac:dyDescent="0.25">
      <c r="A25" s="62">
        <v>7</v>
      </c>
      <c r="B25" s="55" t="s">
        <v>33</v>
      </c>
      <c r="C25" s="45"/>
      <c r="D25" s="46"/>
      <c r="E25" s="32" t="str">
        <f t="shared" si="21"/>
        <v xml:space="preserve"> </v>
      </c>
      <c r="F25" s="33" t="str">
        <f t="shared" si="21"/>
        <v xml:space="preserve"> </v>
      </c>
      <c r="G25" s="49">
        <v>1</v>
      </c>
      <c r="H25" s="46">
        <v>1</v>
      </c>
      <c r="I25" s="32">
        <f t="shared" si="22"/>
        <v>34</v>
      </c>
      <c r="J25" s="33">
        <f t="shared" si="22"/>
        <v>34</v>
      </c>
      <c r="K25" s="45"/>
      <c r="L25" s="46"/>
      <c r="M25" s="32" t="str">
        <f t="shared" si="23"/>
        <v xml:space="preserve"> </v>
      </c>
      <c r="N25" s="33" t="str">
        <f t="shared" si="23"/>
        <v xml:space="preserve"> </v>
      </c>
      <c r="O25" s="82">
        <f t="shared" si="19"/>
        <v>1</v>
      </c>
      <c r="P25" s="32">
        <f t="shared" si="20"/>
        <v>1</v>
      </c>
      <c r="Q25" s="32">
        <f t="shared" si="18"/>
        <v>34</v>
      </c>
      <c r="R25" s="33">
        <f t="shared" si="18"/>
        <v>34</v>
      </c>
      <c r="S25" s="9"/>
      <c r="T25" s="9"/>
    </row>
    <row r="26" spans="1:20" ht="15" customHeight="1" x14ac:dyDescent="0.25">
      <c r="A26" s="62">
        <v>8</v>
      </c>
      <c r="B26" s="55" t="s">
        <v>101</v>
      </c>
      <c r="C26" s="45"/>
      <c r="D26" s="46"/>
      <c r="E26" s="32" t="str">
        <f t="shared" si="21"/>
        <v xml:space="preserve"> </v>
      </c>
      <c r="F26" s="33" t="str">
        <f t="shared" si="21"/>
        <v xml:space="preserve"> </v>
      </c>
      <c r="G26" s="49">
        <v>2</v>
      </c>
      <c r="H26" s="46"/>
      <c r="I26" s="32">
        <f t="shared" si="22"/>
        <v>68</v>
      </c>
      <c r="J26" s="33" t="str">
        <f t="shared" si="22"/>
        <v xml:space="preserve"> </v>
      </c>
      <c r="K26" s="45"/>
      <c r="L26" s="46"/>
      <c r="M26" s="32" t="str">
        <f t="shared" si="23"/>
        <v xml:space="preserve"> </v>
      </c>
      <c r="N26" s="33" t="str">
        <f t="shared" si="23"/>
        <v xml:space="preserve"> </v>
      </c>
      <c r="O26" s="82">
        <f t="shared" si="19"/>
        <v>2</v>
      </c>
      <c r="P26" s="32" t="str">
        <f t="shared" si="20"/>
        <v xml:space="preserve"> </v>
      </c>
      <c r="Q26" s="32">
        <f t="shared" si="18"/>
        <v>68</v>
      </c>
      <c r="R26" s="33" t="str">
        <f t="shared" si="18"/>
        <v xml:space="preserve"> </v>
      </c>
      <c r="S26" s="9"/>
      <c r="T26" s="9"/>
    </row>
    <row r="27" spans="1:20" ht="15" customHeight="1" x14ac:dyDescent="0.25">
      <c r="A27" s="62">
        <v>9</v>
      </c>
      <c r="B27" s="211" t="s">
        <v>102</v>
      </c>
      <c r="C27" s="45"/>
      <c r="D27" s="46"/>
      <c r="E27" s="32" t="str">
        <f t="shared" si="21"/>
        <v xml:space="preserve"> </v>
      </c>
      <c r="F27" s="33" t="str">
        <f t="shared" si="21"/>
        <v xml:space="preserve"> </v>
      </c>
      <c r="G27" s="49"/>
      <c r="H27" s="46"/>
      <c r="I27" s="32" t="str">
        <f t="shared" si="22"/>
        <v xml:space="preserve"> </v>
      </c>
      <c r="J27" s="33" t="str">
        <f t="shared" si="22"/>
        <v xml:space="preserve"> </v>
      </c>
      <c r="K27" s="45">
        <v>2</v>
      </c>
      <c r="L27" s="46"/>
      <c r="M27" s="32">
        <f t="shared" si="23"/>
        <v>64</v>
      </c>
      <c r="N27" s="33" t="str">
        <f t="shared" si="23"/>
        <v xml:space="preserve"> </v>
      </c>
      <c r="O27" s="82">
        <f t="shared" si="19"/>
        <v>2</v>
      </c>
      <c r="P27" s="32" t="str">
        <f t="shared" si="20"/>
        <v xml:space="preserve"> </v>
      </c>
      <c r="Q27" s="32">
        <f t="shared" si="18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5">
      <c r="A28" s="62">
        <v>10</v>
      </c>
      <c r="B28" s="56" t="s">
        <v>118</v>
      </c>
      <c r="C28" s="45"/>
      <c r="D28" s="46"/>
      <c r="E28" s="32" t="str">
        <f t="shared" si="21"/>
        <v xml:space="preserve"> </v>
      </c>
      <c r="F28" s="33" t="str">
        <f t="shared" si="21"/>
        <v xml:space="preserve"> </v>
      </c>
      <c r="G28" s="49"/>
      <c r="H28" s="46"/>
      <c r="I28" s="32" t="str">
        <f t="shared" si="22"/>
        <v xml:space="preserve"> </v>
      </c>
      <c r="J28" s="33" t="str">
        <f t="shared" si="22"/>
        <v xml:space="preserve"> </v>
      </c>
      <c r="K28" s="45">
        <v>2</v>
      </c>
      <c r="L28" s="46"/>
      <c r="M28" s="32">
        <f t="shared" si="23"/>
        <v>64</v>
      </c>
      <c r="N28" s="33" t="str">
        <f t="shared" si="23"/>
        <v xml:space="preserve"> </v>
      </c>
      <c r="O28" s="82">
        <f t="shared" si="19"/>
        <v>2</v>
      </c>
      <c r="P28" s="32" t="str">
        <f t="shared" si="20"/>
        <v xml:space="preserve"> </v>
      </c>
      <c r="Q28" s="32">
        <f t="shared" si="18"/>
        <v>64</v>
      </c>
      <c r="R28" s="33" t="str">
        <f t="shared" si="18"/>
        <v xml:space="preserve"> </v>
      </c>
      <c r="S28" s="9"/>
      <c r="T28" s="9"/>
    </row>
    <row r="29" spans="1:20" ht="15" customHeight="1" x14ac:dyDescent="0.25">
      <c r="A29" s="62">
        <v>11</v>
      </c>
      <c r="B29" s="210" t="s">
        <v>26</v>
      </c>
      <c r="C29" s="45"/>
      <c r="D29" s="46">
        <v>5</v>
      </c>
      <c r="E29" s="32" t="str">
        <f t="shared" si="21"/>
        <v xml:space="preserve"> </v>
      </c>
      <c r="F29" s="33">
        <f t="shared" si="21"/>
        <v>170</v>
      </c>
      <c r="G29" s="49"/>
      <c r="H29" s="46">
        <v>10</v>
      </c>
      <c r="I29" s="32" t="str">
        <f t="shared" si="22"/>
        <v xml:space="preserve"> </v>
      </c>
      <c r="J29" s="33">
        <f t="shared" si="22"/>
        <v>340</v>
      </c>
      <c r="K29" s="45"/>
      <c r="L29" s="46">
        <v>15</v>
      </c>
      <c r="M29" s="32" t="str">
        <f t="shared" si="23"/>
        <v xml:space="preserve"> </v>
      </c>
      <c r="N29" s="33">
        <f t="shared" si="23"/>
        <v>480</v>
      </c>
      <c r="O29" s="82" t="str">
        <f t="shared" si="19"/>
        <v xml:space="preserve"> </v>
      </c>
      <c r="P29" s="32">
        <f t="shared" si="20"/>
        <v>30</v>
      </c>
      <c r="Q29" s="32" t="str">
        <f t="shared" si="18"/>
        <v xml:space="preserve"> </v>
      </c>
      <c r="R29" s="33">
        <f t="shared" si="18"/>
        <v>990</v>
      </c>
      <c r="S29" s="9"/>
      <c r="T29" s="9"/>
    </row>
    <row r="30" spans="1:20" ht="15" customHeight="1" x14ac:dyDescent="0.25">
      <c r="A30" s="63"/>
      <c r="B30" s="38" t="s">
        <v>58</v>
      </c>
      <c r="C30" s="45"/>
      <c r="D30" s="46"/>
      <c r="E30" s="32"/>
      <c r="F30" s="33"/>
      <c r="G30" s="49"/>
      <c r="H30" s="46"/>
      <c r="I30" s="32"/>
      <c r="J30" s="33"/>
      <c r="K30" s="45"/>
      <c r="L30" s="46"/>
      <c r="M30" s="32"/>
      <c r="N30" s="33"/>
      <c r="O30" s="82" t="str">
        <f t="shared" si="19"/>
        <v xml:space="preserve"> </v>
      </c>
      <c r="P30" s="32" t="str">
        <f t="shared" si="20"/>
        <v xml:space="preserve"> </v>
      </c>
      <c r="Q30" s="32" t="str">
        <f t="shared" si="18"/>
        <v xml:space="preserve"> </v>
      </c>
      <c r="R30" s="33" t="str">
        <f t="shared" si="18"/>
        <v xml:space="preserve"> </v>
      </c>
      <c r="S30" s="9"/>
      <c r="T30" s="9"/>
    </row>
    <row r="31" spans="1:20" ht="15" customHeight="1" thickBot="1" x14ac:dyDescent="0.3">
      <c r="A31" s="63"/>
      <c r="B31" s="38" t="s">
        <v>108</v>
      </c>
      <c r="C31" s="45"/>
      <c r="D31" s="46"/>
      <c r="E31" s="32" t="str">
        <f t="shared" si="21"/>
        <v xml:space="preserve"> </v>
      </c>
      <c r="F31" s="33" t="str">
        <f t="shared" si="21"/>
        <v xml:space="preserve"> </v>
      </c>
      <c r="G31" s="46"/>
      <c r="H31" s="46"/>
      <c r="I31" s="32" t="str">
        <f t="shared" si="22"/>
        <v xml:space="preserve"> </v>
      </c>
      <c r="J31" s="33" t="str">
        <f t="shared" si="22"/>
        <v xml:space="preserve"> </v>
      </c>
      <c r="K31" s="45"/>
      <c r="L31" s="46"/>
      <c r="M31" s="32" t="str">
        <f t="shared" si="23"/>
        <v xml:space="preserve"> </v>
      </c>
      <c r="N31" s="75" t="str">
        <f t="shared" si="23"/>
        <v xml:space="preserve"> </v>
      </c>
      <c r="O31" s="97" t="str">
        <f t="shared" si="19"/>
        <v xml:space="preserve"> </v>
      </c>
      <c r="P31" s="74" t="str">
        <f t="shared" si="20"/>
        <v xml:space="preserve"> </v>
      </c>
      <c r="Q31" s="74" t="str">
        <f t="shared" si="18"/>
        <v xml:space="preserve"> </v>
      </c>
      <c r="R31" s="75" t="str">
        <f t="shared" si="18"/>
        <v xml:space="preserve"> </v>
      </c>
      <c r="S31" s="9"/>
      <c r="T31" s="9"/>
    </row>
    <row r="32" spans="1:20" ht="15" customHeight="1" thickBot="1" x14ac:dyDescent="0.3">
      <c r="A32" s="235" t="s">
        <v>18</v>
      </c>
      <c r="B32" s="236"/>
      <c r="C32" s="67">
        <f>SUM(C7:C15)</f>
        <v>15</v>
      </c>
      <c r="D32" s="68">
        <f t="shared" ref="D32:R32" si="24">SUM(D7:D17)</f>
        <v>2</v>
      </c>
      <c r="E32" s="68">
        <f>SUM(E7:E15)</f>
        <v>510</v>
      </c>
      <c r="F32" s="71">
        <f t="shared" si="24"/>
        <v>68</v>
      </c>
      <c r="G32" s="67">
        <f>SUM(G7:G15)</f>
        <v>9</v>
      </c>
      <c r="H32" s="68">
        <f t="shared" si="24"/>
        <v>0</v>
      </c>
      <c r="I32" s="68">
        <f>SUM(I7:I15)</f>
        <v>306</v>
      </c>
      <c r="J32" s="71">
        <f t="shared" si="24"/>
        <v>0</v>
      </c>
      <c r="K32" s="67">
        <f>SUM(K7:K15)</f>
        <v>9</v>
      </c>
      <c r="L32" s="68">
        <f t="shared" si="24"/>
        <v>0</v>
      </c>
      <c r="M32" s="68">
        <f>SUM(M7:M15)</f>
        <v>288</v>
      </c>
      <c r="N32" s="71">
        <f t="shared" si="24"/>
        <v>0</v>
      </c>
      <c r="O32" s="104">
        <f>SUM(O7:O15)</f>
        <v>33</v>
      </c>
      <c r="P32" s="105">
        <f t="shared" si="24"/>
        <v>2</v>
      </c>
      <c r="Q32" s="105">
        <f>SUM(Q7:Q15)</f>
        <v>1104</v>
      </c>
      <c r="R32" s="106">
        <f t="shared" si="24"/>
        <v>68</v>
      </c>
      <c r="S32" s="9"/>
      <c r="T32" s="9"/>
    </row>
    <row r="33" spans="1:24" ht="15" customHeight="1" thickBot="1" x14ac:dyDescent="0.3">
      <c r="A33" s="261" t="s">
        <v>19</v>
      </c>
      <c r="B33" s="262"/>
      <c r="C33" s="18">
        <f t="shared" ref="C33:R33" si="25">SUM(C19:C31)</f>
        <v>7</v>
      </c>
      <c r="D33" s="19">
        <f t="shared" si="25"/>
        <v>7</v>
      </c>
      <c r="E33" s="19">
        <f t="shared" si="25"/>
        <v>238</v>
      </c>
      <c r="F33" s="20">
        <f t="shared" si="25"/>
        <v>238</v>
      </c>
      <c r="G33" s="18">
        <f t="shared" si="25"/>
        <v>10</v>
      </c>
      <c r="H33" s="19">
        <f t="shared" si="25"/>
        <v>13</v>
      </c>
      <c r="I33" s="19">
        <f t="shared" si="25"/>
        <v>340</v>
      </c>
      <c r="J33" s="20">
        <f t="shared" si="25"/>
        <v>442</v>
      </c>
      <c r="K33" s="18">
        <f t="shared" si="25"/>
        <v>6</v>
      </c>
      <c r="L33" s="19">
        <f t="shared" si="25"/>
        <v>15</v>
      </c>
      <c r="M33" s="19">
        <f t="shared" si="25"/>
        <v>192</v>
      </c>
      <c r="N33" s="20">
        <f t="shared" si="25"/>
        <v>480</v>
      </c>
      <c r="O33" s="18">
        <f t="shared" si="25"/>
        <v>23</v>
      </c>
      <c r="P33" s="19">
        <f t="shared" si="25"/>
        <v>35</v>
      </c>
      <c r="Q33" s="19">
        <f t="shared" si="25"/>
        <v>770</v>
      </c>
      <c r="R33" s="20">
        <f t="shared" si="25"/>
        <v>1160</v>
      </c>
      <c r="S33" s="21"/>
      <c r="T33" s="21"/>
    </row>
    <row r="34" spans="1:24" ht="15" customHeight="1" thickTop="1" thickBot="1" x14ac:dyDescent="0.3">
      <c r="A34" s="263" t="s">
        <v>20</v>
      </c>
      <c r="B34" s="264"/>
      <c r="C34" s="22">
        <f>C32+C33</f>
        <v>22</v>
      </c>
      <c r="D34" s="23">
        <f t="shared" ref="D34:R34" si="26">D32+D33</f>
        <v>9</v>
      </c>
      <c r="E34" s="23">
        <f t="shared" si="26"/>
        <v>748</v>
      </c>
      <c r="F34" s="24">
        <f t="shared" si="26"/>
        <v>306</v>
      </c>
      <c r="G34" s="22">
        <f t="shared" si="26"/>
        <v>19</v>
      </c>
      <c r="H34" s="23">
        <f t="shared" si="26"/>
        <v>13</v>
      </c>
      <c r="I34" s="23">
        <f t="shared" si="26"/>
        <v>646</v>
      </c>
      <c r="J34" s="24">
        <f t="shared" si="26"/>
        <v>442</v>
      </c>
      <c r="K34" s="22">
        <f t="shared" si="26"/>
        <v>15</v>
      </c>
      <c r="L34" s="23">
        <f t="shared" si="26"/>
        <v>15</v>
      </c>
      <c r="M34" s="23">
        <f t="shared" si="26"/>
        <v>480</v>
      </c>
      <c r="N34" s="24">
        <f t="shared" si="26"/>
        <v>480</v>
      </c>
      <c r="O34" s="22">
        <f t="shared" si="26"/>
        <v>56</v>
      </c>
      <c r="P34" s="23">
        <f t="shared" si="26"/>
        <v>37</v>
      </c>
      <c r="Q34" s="23">
        <f t="shared" si="26"/>
        <v>1874</v>
      </c>
      <c r="R34" s="24">
        <f t="shared" si="26"/>
        <v>1228</v>
      </c>
      <c r="S34" s="25"/>
      <c r="T34" s="25"/>
    </row>
    <row r="35" spans="1:24" ht="15" customHeight="1" thickTop="1" thickBot="1" x14ac:dyDescent="0.3">
      <c r="A35" s="286"/>
      <c r="B35" s="287"/>
      <c r="C35" s="267">
        <f>C34+D34</f>
        <v>31</v>
      </c>
      <c r="D35" s="284"/>
      <c r="E35" s="269">
        <f>E34+F34</f>
        <v>1054</v>
      </c>
      <c r="F35" s="285"/>
      <c r="G35" s="267">
        <f>G34+H34</f>
        <v>32</v>
      </c>
      <c r="H35" s="284"/>
      <c r="I35" s="269">
        <f>I34+J34</f>
        <v>1088</v>
      </c>
      <c r="J35" s="285"/>
      <c r="K35" s="267">
        <f>K34+L34</f>
        <v>30</v>
      </c>
      <c r="L35" s="284"/>
      <c r="M35" s="269">
        <f>M34+N34</f>
        <v>960</v>
      </c>
      <c r="N35" s="285"/>
      <c r="O35" s="267">
        <f>O34+P34</f>
        <v>93</v>
      </c>
      <c r="P35" s="284"/>
      <c r="Q35" s="269">
        <f>Q34+R34</f>
        <v>3102</v>
      </c>
      <c r="R35" s="285"/>
      <c r="S35" s="25"/>
      <c r="T35" s="25"/>
    </row>
    <row r="36" spans="1:24" ht="15" customHeight="1" thickTop="1" x14ac:dyDescent="0.25">
      <c r="A36" s="26"/>
      <c r="B36" s="58"/>
      <c r="C36" s="27"/>
      <c r="D36" s="27"/>
      <c r="E36" s="27"/>
      <c r="F36" s="27"/>
      <c r="G36" s="27"/>
      <c r="H36" s="27"/>
      <c r="I36" s="27"/>
      <c r="K36" s="27"/>
      <c r="L36" s="27"/>
      <c r="M36" s="27"/>
      <c r="N36" s="27"/>
      <c r="O36" s="27"/>
      <c r="P36" s="27"/>
      <c r="Q36" s="27"/>
      <c r="R36" s="27"/>
      <c r="S36" s="27"/>
      <c r="T36" s="9"/>
      <c r="U36" s="27"/>
      <c r="V36" s="9"/>
      <c r="W36" s="9"/>
      <c r="X36" s="9"/>
    </row>
    <row r="37" spans="1:24" ht="30.6" customHeight="1" x14ac:dyDescent="0.25">
      <c r="B37" s="271" t="s">
        <v>81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1"/>
      <c r="V37" s="2"/>
      <c r="W37" s="2"/>
      <c r="X37" s="2"/>
    </row>
    <row r="38" spans="1:24" ht="15" customHeight="1" x14ac:dyDescent="0.25">
      <c r="B38" s="58" t="s">
        <v>113</v>
      </c>
    </row>
    <row r="39" spans="1:24" ht="15" customHeight="1" x14ac:dyDescent="0.25">
      <c r="B39" s="59" t="s">
        <v>116</v>
      </c>
    </row>
    <row r="40" spans="1:24" ht="15" customHeight="1" x14ac:dyDescent="0.25"/>
    <row r="41" spans="1:24" ht="15" customHeight="1" x14ac:dyDescent="0.25"/>
    <row r="42" spans="1:24" ht="15" customHeight="1" x14ac:dyDescent="0.25"/>
    <row r="43" spans="1:24" ht="15" customHeight="1" x14ac:dyDescent="0.25"/>
    <row r="44" spans="1:24" ht="15" customHeight="1" x14ac:dyDescent="0.25"/>
  </sheetData>
  <mergeCells count="29"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5:N35"/>
    <mergeCell ref="O35:P35"/>
    <mergeCell ref="C35:D35"/>
    <mergeCell ref="E35:F35"/>
    <mergeCell ref="G35:H35"/>
    <mergeCell ref="A6:B6"/>
    <mergeCell ref="A18:B18"/>
    <mergeCell ref="A32:B32"/>
    <mergeCell ref="A33:B33"/>
    <mergeCell ref="A34:B35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IV 1</vt:lpstr>
      <vt:lpstr>IV 2</vt:lpstr>
      <vt:lpstr>IV 3</vt:lpstr>
      <vt:lpstr>IV4</vt:lpstr>
      <vt:lpstr>IV 4</vt:lpstr>
      <vt:lpstr>IV 5</vt:lpstr>
      <vt:lpstr>IV6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 2'!Print_Area</vt:lpstr>
      <vt:lpstr>'IV 3'!Print_Area</vt:lpstr>
      <vt:lpstr>'IV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2022-07-31T16:10:52Z</cp:lastPrinted>
  <dcterms:created xsi:type="dcterms:W3CDTF">2004-05-24T11:14:11Z</dcterms:created>
  <dcterms:modified xsi:type="dcterms:W3CDTF">2022-10-26T13:47:12Z</dcterms:modified>
</cp:coreProperties>
</file>